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Volumes/DISK_IMG/"/>
    </mc:Choice>
  </mc:AlternateContent>
  <bookViews>
    <workbookView xWindow="2400" yWindow="520" windowWidth="40960" windowHeight="20980" tabRatio="500" activeTab="2"/>
  </bookViews>
  <sheets>
    <sheet name="Auto collimation" sheetId="1" r:id="rId1"/>
    <sheet name="Formule de conjugaison" sheetId="2" r:id="rId2"/>
    <sheet name="Méthode de Bessel" sheetId="3" r:id="rId3"/>
  </sheets>
  <definedNames>
    <definedName name="_xlchart.0">'Auto collimation'!$E$8:$E$15</definedName>
    <definedName name="_xlchart.1">'Auto collimation'!$E$8:$E$15</definedName>
    <definedName name="_xlchart.2">'Formule de conjugaison'!$H$7:$H$14</definedName>
    <definedName name="_xlchart.3">'Méthode de Bessel'!$H$6:$H$13</definedName>
    <definedName name="_xlchart.4">'Auto collimation'!$E$8:$E$15</definedName>
    <definedName name="_xlchart.5">'Auto collimation'!$E$8:$E$15</definedName>
    <definedName name="_xlchart.6">'Auto collimation'!$E$8:$E$15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3" l="1"/>
  <c r="G6" i="3"/>
  <c r="H6" i="3"/>
  <c r="D7" i="3"/>
  <c r="G7" i="3"/>
  <c r="H7" i="3"/>
  <c r="D8" i="3"/>
  <c r="G8" i="3"/>
  <c r="H8" i="3"/>
  <c r="D9" i="3"/>
  <c r="G9" i="3"/>
  <c r="H9" i="3"/>
  <c r="D10" i="3"/>
  <c r="G10" i="3"/>
  <c r="H10" i="3"/>
  <c r="D11" i="3"/>
  <c r="G11" i="3"/>
  <c r="H11" i="3"/>
  <c r="D12" i="3"/>
  <c r="G12" i="3"/>
  <c r="H12" i="3"/>
  <c r="D13" i="3"/>
  <c r="G13" i="3"/>
  <c r="H13" i="3"/>
  <c r="H17" i="3"/>
  <c r="H19" i="3"/>
  <c r="H16" i="3"/>
  <c r="J6" i="3"/>
  <c r="G7" i="2"/>
  <c r="E7" i="2"/>
  <c r="H7" i="2"/>
  <c r="G8" i="2"/>
  <c r="D8" i="2"/>
  <c r="E8" i="2"/>
  <c r="H8" i="2"/>
  <c r="G9" i="2"/>
  <c r="D9" i="2"/>
  <c r="E9" i="2"/>
  <c r="H9" i="2"/>
  <c r="G10" i="2"/>
  <c r="D10" i="2"/>
  <c r="E10" i="2"/>
  <c r="H10" i="2"/>
  <c r="G11" i="2"/>
  <c r="D11" i="2"/>
  <c r="E11" i="2"/>
  <c r="H11" i="2"/>
  <c r="G12" i="2"/>
  <c r="D12" i="2"/>
  <c r="E12" i="2"/>
  <c r="H12" i="2"/>
  <c r="G13" i="2"/>
  <c r="D13" i="2"/>
  <c r="E13" i="2"/>
  <c r="H13" i="2"/>
  <c r="G14" i="2"/>
  <c r="D14" i="2"/>
  <c r="E14" i="2"/>
  <c r="H14" i="2"/>
  <c r="H18" i="2"/>
  <c r="H20" i="2"/>
  <c r="L19" i="2"/>
  <c r="H17" i="2"/>
  <c r="E8" i="1"/>
  <c r="E9" i="1"/>
  <c r="E10" i="1"/>
  <c r="E11" i="1"/>
  <c r="E12" i="1"/>
  <c r="E13" i="1"/>
  <c r="E14" i="1"/>
  <c r="E15" i="1"/>
  <c r="E18" i="1"/>
  <c r="H18" i="1"/>
  <c r="E17" i="1"/>
  <c r="I8" i="1"/>
</calcChain>
</file>

<file path=xl/sharedStrings.xml><?xml version="1.0" encoding="utf-8"?>
<sst xmlns="http://schemas.openxmlformats.org/spreadsheetml/2006/main" count="32" uniqueCount="27">
  <si>
    <t>Méthode 1: Auto-collimation</t>
  </si>
  <si>
    <t>Connaissances: AO = f' donc la vergence V =1/f'</t>
  </si>
  <si>
    <t>Groupe</t>
  </si>
  <si>
    <t>distance AO</t>
  </si>
  <si>
    <t>V</t>
  </si>
  <si>
    <t>Moyenne</t>
  </si>
  <si>
    <t>Ecart Type</t>
  </si>
  <si>
    <t>Méthode en utilisant les formules de conjugaison</t>
  </si>
  <si>
    <t>OA</t>
  </si>
  <si>
    <t>1/OA</t>
  </si>
  <si>
    <t>OA’</t>
  </si>
  <si>
    <t>1/0A’</t>
  </si>
  <si>
    <t>Connaissances:</t>
  </si>
  <si>
    <t>Ecart-type</t>
  </si>
  <si>
    <t>|Vexp-Vth |/(U(V))</t>
  </si>
  <si>
    <t>Méthode de Bessel</t>
  </si>
  <si>
    <t>D</t>
  </si>
  <si>
    <t>D²</t>
  </si>
  <si>
    <t>d1</t>
  </si>
  <si>
    <t>d2</t>
  </si>
  <si>
    <t>d²</t>
  </si>
  <si>
    <t>Connaissances</t>
  </si>
  <si>
    <t>moyenne</t>
  </si>
  <si>
    <t>ecartype</t>
  </si>
  <si>
    <t>incertitude</t>
  </si>
  <si>
    <t>Incertitude U(V)</t>
  </si>
  <si>
    <t>Incertitude:       U(V)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</si>
</sst>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\-??_-;_-@_-"/>
    <numFmt numFmtId="165" formatCode="_-* #,##0.0000_-;\-* #,##0.0000_-;_-* \-??_-;_-@_-"/>
    <numFmt numFmtId="166" formatCode="_-* #,##0.000_-;\-* #,##0.000_-;_-* \-??_-;_-@_-"/>
    <numFmt numFmtId="167" formatCode="0.0000"/>
    <numFmt numFmtId="168" formatCode="0.000"/>
  </numFmts>
  <fonts count="7" x14ac:knownFonts="1">
    <font>
      <sz val="11"/>
      <color rgb="FF000000"/>
      <name val="Calibri"/>
      <family val="2"/>
      <charset val="1"/>
    </font>
    <font>
      <sz val="20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sz val="16"/>
      <color rgb="FF006100"/>
      <name val="Calibri"/>
      <family val="2"/>
      <charset val="1"/>
    </font>
    <font>
      <sz val="10"/>
      <name val="Arial"/>
      <charset val="1"/>
    </font>
    <font>
      <b/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C6EFCE"/>
        <bgColor rgb="FFC5E0B4"/>
      </patternFill>
    </fill>
    <fill>
      <patternFill patternType="solid">
        <fgColor rgb="FFC5E0B4"/>
        <b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Border="0" applyProtection="0"/>
    <xf numFmtId="0" fontId="6" fillId="2" borderId="0" applyBorder="0" applyProtection="0"/>
    <xf numFmtId="0" fontId="2" fillId="3" borderId="0" applyBorder="0" applyProtection="0"/>
  </cellStyleXfs>
  <cellXfs count="28">
    <xf numFmtId="0" fontId="0" fillId="0" borderId="0" xfId="0"/>
    <xf numFmtId="0" fontId="0" fillId="2" borderId="0" xfId="2" applyFont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3" fillId="4" borderId="0" xfId="3" applyFont="1" applyFill="1" applyBorder="1" applyAlignment="1" applyProtection="1"/>
    <xf numFmtId="0" fontId="2" fillId="4" borderId="0" xfId="3" applyFill="1" applyBorder="1" applyAlignment="1" applyProtection="1"/>
    <xf numFmtId="0" fontId="0" fillId="0" borderId="0" xfId="0" applyAlignment="1">
      <alignment horizontal="center" vertical="center"/>
    </xf>
    <xf numFmtId="164" fontId="4" fillId="0" borderId="0" xfId="1" applyBorder="1" applyAlignment="1" applyProtection="1">
      <alignment horizontal="center" vertical="center"/>
    </xf>
    <xf numFmtId="0" fontId="0" fillId="4" borderId="0" xfId="0" applyFill="1" applyAlignment="1"/>
    <xf numFmtId="0" fontId="0" fillId="2" borderId="0" xfId="0" applyFont="1" applyFill="1" applyAlignment="1">
      <alignment horizontal="center"/>
    </xf>
    <xf numFmtId="164" fontId="4" fillId="0" borderId="0" xfId="1" applyBorder="1" applyAlignment="1" applyProtection="1"/>
    <xf numFmtId="165" fontId="4" fillId="0" borderId="0" xfId="1" applyNumberFormat="1" applyBorder="1" applyAlignment="1" applyProtection="1"/>
    <xf numFmtId="0" fontId="0" fillId="0" borderId="0" xfId="0" applyAlignment="1"/>
    <xf numFmtId="166" fontId="4" fillId="0" borderId="0" xfId="1" applyNumberFormat="1" applyBorder="1" applyAlignment="1" applyProtection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ont="1" applyFill="1"/>
    <xf numFmtId="4" fontId="0" fillId="0" borderId="0" xfId="0" applyNumberFormat="1" applyAlignment="1">
      <alignment horizontal="center" vertical="center"/>
    </xf>
    <xf numFmtId="165" fontId="4" fillId="0" borderId="0" xfId="1" applyNumberFormat="1" applyBorder="1" applyAlignment="1" applyProtection="1">
      <alignment horizontal="center" vertical="center"/>
    </xf>
    <xf numFmtId="168" fontId="0" fillId="0" borderId="0" xfId="0" applyNumberFormat="1" applyAlignment="1">
      <alignment horizontal="center"/>
    </xf>
    <xf numFmtId="0" fontId="0" fillId="2" borderId="0" xfId="2" applyFont="1" applyBorder="1" applyAlignment="1" applyProtection="1">
      <alignment horizontal="center" vertical="center"/>
    </xf>
    <xf numFmtId="0" fontId="1" fillId="3" borderId="0" xfId="3" applyFont="1" applyBorder="1" applyAlignment="1" applyProtection="1">
      <alignment horizontal="center" vertical="center"/>
    </xf>
    <xf numFmtId="0" fontId="0" fillId="2" borderId="0" xfId="2" applyFont="1" applyBorder="1" applyAlignment="1" applyProtection="1">
      <alignment horizontal="center"/>
    </xf>
    <xf numFmtId="167" fontId="0" fillId="0" borderId="0" xfId="0" applyNumberFormat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5" fontId="4" fillId="0" borderId="0" xfId="1" applyNumberFormat="1" applyBorder="1" applyAlignment="1" applyProtection="1">
      <alignment horizontal="center" vertical="center"/>
    </xf>
    <xf numFmtId="0" fontId="5" fillId="4" borderId="0" xfId="0" applyFont="1" applyFill="1" applyBorder="1" applyAlignment="1">
      <alignment vertical="top"/>
    </xf>
    <xf numFmtId="0" fontId="0" fillId="2" borderId="0" xfId="0" applyFont="1" applyFill="1" applyAlignment="1">
      <alignment horizontal="center" vertical="center"/>
    </xf>
  </cellXfs>
  <cellStyles count="4">
    <cellStyle name="Excel Built-in 20% - Accent2" xfId="2"/>
    <cellStyle name="Excel Built-in Good" xfId="3"/>
    <cellStyle name="Milliers" xfId="1" builtinId="3"/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250200</xdr:colOff>
      <xdr:row>10</xdr:row>
      <xdr:rowOff>0</xdr:rowOff>
    </xdr:from>
    <xdr:to>
      <xdr:col>18</xdr:col>
      <xdr:colOff>468360</xdr:colOff>
      <xdr:row>28</xdr:row>
      <xdr:rowOff>123120</xdr:rowOff>
    </xdr:to>
    <xdr:pic>
      <xdr:nvPicPr>
        <xdr:cNvPr id="2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8248320" y="1904760"/>
          <a:ext cx="6100920" cy="3552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380880</xdr:colOff>
      <xdr:row>6</xdr:row>
      <xdr:rowOff>42480</xdr:rowOff>
    </xdr:from>
    <xdr:to>
      <xdr:col>15</xdr:col>
      <xdr:colOff>80640</xdr:colOff>
      <xdr:row>8</xdr:row>
      <xdr:rowOff>176040</xdr:rowOff>
    </xdr:to>
    <xdr:pic>
      <xdr:nvPicPr>
        <xdr:cNvPr id="2" name="Imag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996560" y="1261440"/>
          <a:ext cx="1333080" cy="514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563760</xdr:colOff>
      <xdr:row>17</xdr:row>
      <xdr:rowOff>154440</xdr:rowOff>
    </xdr:from>
    <xdr:to>
      <xdr:col>20</xdr:col>
      <xdr:colOff>81720</xdr:colOff>
      <xdr:row>36</xdr:row>
      <xdr:rowOff>146160</xdr:rowOff>
    </xdr:to>
    <xdr:pic>
      <xdr:nvPicPr>
        <xdr:cNvPr id="3" name="Image 6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362960" y="3453840"/>
          <a:ext cx="6050880" cy="358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714240</xdr:colOff>
      <xdr:row>8</xdr:row>
      <xdr:rowOff>35640</xdr:rowOff>
    </xdr:from>
    <xdr:to>
      <xdr:col>14</xdr:col>
      <xdr:colOff>70920</xdr:colOff>
      <xdr:row>10</xdr:row>
      <xdr:rowOff>149400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13440" y="1559520"/>
          <a:ext cx="990000" cy="494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10</xdr:col>
      <xdr:colOff>480185</xdr:colOff>
      <xdr:row>20</xdr:row>
      <xdr:rowOff>27755</xdr:rowOff>
    </xdr:from>
    <xdr:to>
      <xdr:col>17</xdr:col>
      <xdr:colOff>795905</xdr:colOff>
      <xdr:row>38</xdr:row>
      <xdr:rowOff>150875</xdr:rowOff>
    </xdr:to>
    <xdr:pic>
      <xdr:nvPicPr>
        <xdr:cNvPr id="4" name="Image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9370185" y="3837755"/>
          <a:ext cx="6538720" cy="35521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opLeftCell="A3" zoomScale="80" zoomScaleNormal="80" zoomScalePageLayoutView="80" workbookViewId="0">
      <selection activeCell="H18" sqref="H18:H19"/>
    </sheetView>
  </sheetViews>
  <sheetFormatPr baseColWidth="10" defaultColWidth="10.5" defaultRowHeight="15" x14ac:dyDescent="0.2"/>
  <cols>
    <col min="3" max="5" width="12.6640625" customWidth="1"/>
    <col min="7" max="7" width="12.6640625" customWidth="1"/>
  </cols>
  <sheetData>
    <row r="1" spans="1:20" x14ac:dyDescent="0.2">
      <c r="A1" s="20" t="s">
        <v>0</v>
      </c>
      <c r="B1" s="20"/>
      <c r="C1" s="20"/>
      <c r="D1" s="20"/>
      <c r="E1" s="20"/>
      <c r="F1" s="20"/>
      <c r="G1" s="20"/>
    </row>
    <row r="2" spans="1:20" x14ac:dyDescent="0.2">
      <c r="A2" s="20"/>
      <c r="B2" s="20"/>
      <c r="C2" s="20"/>
      <c r="D2" s="20"/>
      <c r="E2" s="20"/>
      <c r="F2" s="20"/>
      <c r="G2" s="20"/>
    </row>
    <row r="4" spans="1:20" x14ac:dyDescent="0.2">
      <c r="I4" s="21" t="s">
        <v>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x14ac:dyDescent="0.2"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x14ac:dyDescent="0.2"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x14ac:dyDescent="0.2">
      <c r="C7" s="1" t="s">
        <v>2</v>
      </c>
      <c r="D7" s="1" t="s">
        <v>3</v>
      </c>
      <c r="E7" s="1" t="s">
        <v>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x14ac:dyDescent="0.2">
      <c r="C8" s="1">
        <v>1</v>
      </c>
      <c r="D8" s="2">
        <v>0.30199999999999999</v>
      </c>
      <c r="E8" s="3">
        <f t="shared" ref="E8:E15" si="0">1/D8</f>
        <v>3.3112582781456954</v>
      </c>
      <c r="I8">
        <f>(3.33-E17)/E18</f>
        <v>1.028457921718573</v>
      </c>
    </row>
    <row r="9" spans="1:20" x14ac:dyDescent="0.2">
      <c r="C9" s="1">
        <v>2</v>
      </c>
      <c r="D9" s="2">
        <v>0.30499999999999999</v>
      </c>
      <c r="E9" s="3">
        <f t="shared" si="0"/>
        <v>3.278688524590164</v>
      </c>
    </row>
    <row r="10" spans="1:20" x14ac:dyDescent="0.2">
      <c r="C10" s="1">
        <v>3</v>
      </c>
      <c r="D10" s="2">
        <v>0.30399999999999999</v>
      </c>
      <c r="E10" s="3">
        <f t="shared" si="0"/>
        <v>3.2894736842105265</v>
      </c>
    </row>
    <row r="11" spans="1:20" x14ac:dyDescent="0.2">
      <c r="C11" s="1">
        <v>4</v>
      </c>
      <c r="D11" s="2">
        <v>0.30299999999999999</v>
      </c>
      <c r="E11" s="3">
        <f t="shared" si="0"/>
        <v>3.3003300330033003</v>
      </c>
    </row>
    <row r="12" spans="1:20" x14ac:dyDescent="0.2">
      <c r="C12" s="1">
        <v>5</v>
      </c>
      <c r="D12" s="2">
        <v>0.30499999999999999</v>
      </c>
      <c r="E12" s="3">
        <f t="shared" si="0"/>
        <v>3.278688524590164</v>
      </c>
    </row>
    <row r="13" spans="1:20" x14ac:dyDescent="0.2">
      <c r="C13" s="1">
        <v>6</v>
      </c>
      <c r="D13" s="2">
        <v>0.30099999999999999</v>
      </c>
      <c r="E13" s="3">
        <f t="shared" si="0"/>
        <v>3.3222591362126246</v>
      </c>
    </row>
    <row r="14" spans="1:20" x14ac:dyDescent="0.2">
      <c r="C14" s="1">
        <v>7</v>
      </c>
      <c r="D14" s="2">
        <v>0.29899999999999999</v>
      </c>
      <c r="E14" s="3">
        <f t="shared" si="0"/>
        <v>3.3444816053511706</v>
      </c>
    </row>
    <row r="15" spans="1:20" x14ac:dyDescent="0.2">
      <c r="C15" s="1">
        <v>8</v>
      </c>
      <c r="D15" s="2">
        <v>0.30099999999999999</v>
      </c>
      <c r="E15" s="3">
        <f t="shared" si="0"/>
        <v>3.3222591362126246</v>
      </c>
    </row>
    <row r="16" spans="1:20" x14ac:dyDescent="0.2">
      <c r="C16" s="2"/>
      <c r="D16" s="2"/>
      <c r="E16" s="2"/>
    </row>
    <row r="17" spans="3:8" x14ac:dyDescent="0.2">
      <c r="C17" s="22" t="s">
        <v>5</v>
      </c>
      <c r="D17" s="22"/>
      <c r="E17" s="3">
        <f>AVERAGE(E8:E16)</f>
        <v>3.3059298652895341</v>
      </c>
    </row>
    <row r="18" spans="3:8" x14ac:dyDescent="0.2">
      <c r="C18" s="22" t="s">
        <v>6</v>
      </c>
      <c r="D18" s="22"/>
      <c r="E18" s="19">
        <f>STDEV(E8:E15)</f>
        <v>2.3404102591036754E-2</v>
      </c>
      <c r="G18" s="20" t="s">
        <v>25</v>
      </c>
      <c r="H18" s="23">
        <f>E18/SQRT(C15)</f>
        <v>8.274599824853868E-3</v>
      </c>
    </row>
    <row r="19" spans="3:8" x14ac:dyDescent="0.2">
      <c r="G19" s="20"/>
      <c r="H19" s="23"/>
    </row>
  </sheetData>
  <mergeCells count="6">
    <mergeCell ref="A1:G2"/>
    <mergeCell ref="I4:T7"/>
    <mergeCell ref="C17:D17"/>
    <mergeCell ref="C18:D18"/>
    <mergeCell ref="G18:G19"/>
    <mergeCell ref="H18:H19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3" zoomScale="80" zoomScaleNormal="80" zoomScalePageLayoutView="80" workbookViewId="0">
      <selection activeCell="H7" sqref="H7:H14"/>
    </sheetView>
  </sheetViews>
  <sheetFormatPr baseColWidth="10" defaultColWidth="11.6640625" defaultRowHeight="15" x14ac:dyDescent="0.2"/>
  <sheetData>
    <row r="1" spans="1:21" x14ac:dyDescent="0.2">
      <c r="A1" s="20" t="s">
        <v>7</v>
      </c>
      <c r="B1" s="20"/>
      <c r="C1" s="20"/>
      <c r="D1" s="20"/>
      <c r="E1" s="20"/>
      <c r="F1" s="20"/>
      <c r="G1" s="20"/>
    </row>
    <row r="2" spans="1:21" x14ac:dyDescent="0.2">
      <c r="A2" s="20"/>
      <c r="B2" s="20"/>
      <c r="C2" s="20"/>
      <c r="D2" s="20"/>
      <c r="E2" s="20"/>
      <c r="F2" s="20"/>
      <c r="G2" s="20"/>
    </row>
    <row r="6" spans="1:21" ht="21" x14ac:dyDescent="0.25">
      <c r="C6" s="4" t="s">
        <v>2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4</v>
      </c>
      <c r="L6" s="5" t="s">
        <v>12</v>
      </c>
      <c r="M6" s="5"/>
      <c r="N6" s="6"/>
      <c r="O6" s="6"/>
      <c r="P6" s="6"/>
      <c r="Q6" s="6"/>
      <c r="R6" s="6"/>
      <c r="S6" s="6"/>
      <c r="T6" s="6"/>
      <c r="U6" s="6"/>
    </row>
    <row r="7" spans="1:21" x14ac:dyDescent="0.2">
      <c r="C7" s="4">
        <v>1</v>
      </c>
      <c r="D7" s="4">
        <v>-0.5</v>
      </c>
      <c r="E7" s="4">
        <f t="shared" ref="E7:E14" si="0">1/D7</f>
        <v>-2</v>
      </c>
      <c r="F7" s="7">
        <v>1.139</v>
      </c>
      <c r="G7" s="8">
        <f t="shared" ref="G7:G14" si="1">1/F7</f>
        <v>0.87796312554872691</v>
      </c>
      <c r="H7" s="8">
        <f t="shared" ref="H7:H14" si="2">G7-E7</f>
        <v>2.8779631255487268</v>
      </c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">
      <c r="C8" s="4">
        <v>2</v>
      </c>
      <c r="D8" s="4">
        <f t="shared" ref="D8:D14" si="3">D7</f>
        <v>-0.5</v>
      </c>
      <c r="E8" s="4">
        <f t="shared" si="0"/>
        <v>-2</v>
      </c>
      <c r="F8" s="7">
        <v>1.145</v>
      </c>
      <c r="G8" s="8">
        <f t="shared" si="1"/>
        <v>0.8733624454148472</v>
      </c>
      <c r="H8" s="8">
        <f t="shared" si="2"/>
        <v>2.8733624454148474</v>
      </c>
      <c r="L8" s="6"/>
      <c r="M8" s="9"/>
      <c r="N8" s="6"/>
      <c r="O8" s="6"/>
      <c r="P8" s="6"/>
      <c r="Q8" s="6"/>
      <c r="R8" s="6"/>
      <c r="S8" s="6"/>
      <c r="T8" s="6"/>
      <c r="U8" s="6"/>
    </row>
    <row r="9" spans="1:21" x14ac:dyDescent="0.2">
      <c r="C9" s="4">
        <v>3</v>
      </c>
      <c r="D9" s="4">
        <f t="shared" si="3"/>
        <v>-0.5</v>
      </c>
      <c r="E9" s="4">
        <f t="shared" si="0"/>
        <v>-2</v>
      </c>
      <c r="F9" s="7">
        <v>1.145</v>
      </c>
      <c r="G9" s="8">
        <f t="shared" si="1"/>
        <v>0.8733624454148472</v>
      </c>
      <c r="H9" s="8">
        <f t="shared" si="2"/>
        <v>2.8733624454148474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">
      <c r="C10" s="4">
        <v>4</v>
      </c>
      <c r="D10" s="4">
        <f t="shared" si="3"/>
        <v>-0.5</v>
      </c>
      <c r="E10" s="4">
        <f t="shared" si="0"/>
        <v>-2</v>
      </c>
      <c r="F10" s="7">
        <v>1.1379999999999999</v>
      </c>
      <c r="G10" s="8">
        <f t="shared" si="1"/>
        <v>0.87873462214411258</v>
      </c>
      <c r="H10" s="8">
        <f t="shared" si="2"/>
        <v>2.8787346221441128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">
      <c r="C11" s="4">
        <v>5</v>
      </c>
      <c r="D11" s="4">
        <f t="shared" si="3"/>
        <v>-0.5</v>
      </c>
      <c r="E11" s="4">
        <f t="shared" si="0"/>
        <v>-2</v>
      </c>
      <c r="F11" s="7">
        <v>1.135</v>
      </c>
      <c r="G11" s="8">
        <f t="shared" si="1"/>
        <v>0.88105726872246692</v>
      </c>
      <c r="H11" s="8">
        <f t="shared" si="2"/>
        <v>2.8810572687224667</v>
      </c>
    </row>
    <row r="12" spans="1:21" x14ac:dyDescent="0.2">
      <c r="C12" s="4">
        <v>6</v>
      </c>
      <c r="D12" s="4">
        <f t="shared" si="3"/>
        <v>-0.5</v>
      </c>
      <c r="E12" s="4">
        <f t="shared" si="0"/>
        <v>-2</v>
      </c>
      <c r="F12" s="7">
        <v>1.1379999999999999</v>
      </c>
      <c r="G12" s="8">
        <f t="shared" si="1"/>
        <v>0.87873462214411258</v>
      </c>
      <c r="H12" s="8">
        <f t="shared" si="2"/>
        <v>2.8787346221441128</v>
      </c>
    </row>
    <row r="13" spans="1:21" x14ac:dyDescent="0.2">
      <c r="C13" s="4">
        <v>7</v>
      </c>
      <c r="D13" s="4">
        <f t="shared" si="3"/>
        <v>-0.5</v>
      </c>
      <c r="E13" s="4">
        <f t="shared" si="0"/>
        <v>-2</v>
      </c>
      <c r="F13" s="7">
        <v>1.135</v>
      </c>
      <c r="G13" s="8">
        <f t="shared" si="1"/>
        <v>0.88105726872246692</v>
      </c>
      <c r="H13" s="8">
        <f t="shared" si="2"/>
        <v>2.8810572687224667</v>
      </c>
    </row>
    <row r="14" spans="1:21" x14ac:dyDescent="0.2">
      <c r="C14" s="4">
        <v>8</v>
      </c>
      <c r="D14" s="4">
        <f t="shared" si="3"/>
        <v>-0.5</v>
      </c>
      <c r="E14" s="4">
        <f t="shared" si="0"/>
        <v>-2</v>
      </c>
      <c r="F14" s="7">
        <v>1.1359999999999999</v>
      </c>
      <c r="G14" s="8">
        <f t="shared" si="1"/>
        <v>0.88028169014084512</v>
      </c>
      <c r="H14" s="8">
        <f t="shared" si="2"/>
        <v>2.880281690140845</v>
      </c>
    </row>
    <row r="17" spans="5:12" x14ac:dyDescent="0.2">
      <c r="G17" s="10" t="s">
        <v>5</v>
      </c>
      <c r="H17" s="11">
        <f>AVERAGE(H7:H14)</f>
        <v>2.8780691860315533</v>
      </c>
    </row>
    <row r="18" spans="5:12" x14ac:dyDescent="0.2">
      <c r="G18" s="10" t="s">
        <v>13</v>
      </c>
      <c r="H18" s="12">
        <f>STDEV(H7:H14)</f>
        <v>3.1157692125430257E-3</v>
      </c>
    </row>
    <row r="19" spans="5:12" x14ac:dyDescent="0.2">
      <c r="G19" s="13"/>
      <c r="J19" s="24" t="s">
        <v>14</v>
      </c>
      <c r="K19" s="24"/>
      <c r="L19" s="11">
        <f>(3.33-H7)/H20</f>
        <v>410.34918502193591</v>
      </c>
    </row>
    <row r="20" spans="5:12" x14ac:dyDescent="0.2">
      <c r="E20" s="24" t="s">
        <v>26</v>
      </c>
      <c r="F20" s="24"/>
      <c r="G20" s="24"/>
      <c r="H20" s="25">
        <f>H18/SQRT(C14)</f>
        <v>1.1015907694007213E-3</v>
      </c>
      <c r="J20" s="24"/>
      <c r="K20" s="24"/>
    </row>
    <row r="21" spans="5:12" x14ac:dyDescent="0.2">
      <c r="E21" s="24"/>
      <c r="F21" s="24"/>
      <c r="G21" s="24"/>
      <c r="H21" s="25"/>
      <c r="J21" s="24"/>
      <c r="K21" s="24"/>
    </row>
    <row r="22" spans="5:12" x14ac:dyDescent="0.2">
      <c r="E22" s="24"/>
      <c r="F22" s="24"/>
      <c r="G22" s="24"/>
      <c r="H22" s="25"/>
    </row>
  </sheetData>
  <mergeCells count="4">
    <mergeCell ref="A1:G2"/>
    <mergeCell ref="J19:K21"/>
    <mergeCell ref="E20:G22"/>
    <mergeCell ref="H20:H2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zoomScale="80" zoomScaleNormal="80" zoomScalePageLayoutView="80" workbookViewId="0">
      <selection activeCell="H5" sqref="H5"/>
    </sheetView>
  </sheetViews>
  <sheetFormatPr baseColWidth="10" defaultColWidth="11.6640625" defaultRowHeight="15" x14ac:dyDescent="0.2"/>
  <sheetData>
    <row r="1" spans="1:19" x14ac:dyDescent="0.2">
      <c r="A1" s="24" t="s">
        <v>15</v>
      </c>
      <c r="B1" s="24"/>
      <c r="C1" s="24"/>
      <c r="D1" s="24"/>
      <c r="E1" s="24"/>
      <c r="F1" s="24"/>
      <c r="G1" s="24"/>
    </row>
    <row r="2" spans="1:19" x14ac:dyDescent="0.2">
      <c r="A2" s="24"/>
      <c r="B2" s="24"/>
      <c r="C2" s="24"/>
      <c r="D2" s="24"/>
      <c r="E2" s="24"/>
      <c r="F2" s="24"/>
      <c r="G2" s="24"/>
    </row>
    <row r="5" spans="1:19" x14ac:dyDescent="0.2">
      <c r="B5" s="10" t="s">
        <v>2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4</v>
      </c>
    </row>
    <row r="6" spans="1:19" x14ac:dyDescent="0.2">
      <c r="B6" s="10">
        <v>1</v>
      </c>
      <c r="C6" s="10">
        <v>1.2</v>
      </c>
      <c r="D6" s="10">
        <f t="shared" ref="D6:D13" si="0">C6*C6</f>
        <v>1.44</v>
      </c>
      <c r="E6" s="2">
        <v>0.443</v>
      </c>
      <c r="F6" s="2">
        <v>0.753</v>
      </c>
      <c r="G6" s="14">
        <f t="shared" ref="G6:G13" si="1">(F6-E6)^2</f>
        <v>9.6100000000000005E-2</v>
      </c>
      <c r="H6" s="15">
        <f t="shared" ref="H6:H13" si="2">4.8/(D6-G6)</f>
        <v>3.5716943224942335</v>
      </c>
      <c r="J6">
        <f>(H16-3.3)/H19</f>
        <v>56.089670399881783</v>
      </c>
    </row>
    <row r="7" spans="1:19" x14ac:dyDescent="0.2">
      <c r="B7" s="10">
        <v>2</v>
      </c>
      <c r="C7" s="10">
        <v>1.2</v>
      </c>
      <c r="D7" s="10">
        <f t="shared" si="0"/>
        <v>1.44</v>
      </c>
      <c r="E7" s="2">
        <v>0.46500000000000002</v>
      </c>
      <c r="F7" s="2">
        <v>0.76500000000000001</v>
      </c>
      <c r="G7" s="14">
        <f t="shared" si="1"/>
        <v>0.09</v>
      </c>
      <c r="H7" s="15">
        <f t="shared" si="2"/>
        <v>3.5555555555555558</v>
      </c>
    </row>
    <row r="8" spans="1:19" x14ac:dyDescent="0.2">
      <c r="B8" s="10">
        <v>3</v>
      </c>
      <c r="C8" s="10">
        <v>1.2</v>
      </c>
      <c r="D8" s="10">
        <f t="shared" si="0"/>
        <v>1.44</v>
      </c>
      <c r="E8" s="2">
        <v>0.45200000000000001</v>
      </c>
      <c r="F8" s="2">
        <v>0.77</v>
      </c>
      <c r="G8" s="14">
        <f t="shared" si="1"/>
        <v>0.10112400000000001</v>
      </c>
      <c r="H8" s="15">
        <f t="shared" si="2"/>
        <v>3.5850967527986159</v>
      </c>
      <c r="L8" s="26" t="s">
        <v>21</v>
      </c>
      <c r="M8" s="26"/>
      <c r="N8" s="26"/>
      <c r="O8" s="26"/>
      <c r="P8" s="26"/>
      <c r="Q8" s="26"/>
      <c r="R8" s="26"/>
      <c r="S8" s="26"/>
    </row>
    <row r="9" spans="1:19" x14ac:dyDescent="0.2">
      <c r="B9" s="10">
        <v>4</v>
      </c>
      <c r="C9" s="10">
        <v>1.2</v>
      </c>
      <c r="D9" s="10">
        <f t="shared" si="0"/>
        <v>1.44</v>
      </c>
      <c r="E9" s="2">
        <v>0.46300000000000002</v>
      </c>
      <c r="F9" s="2">
        <v>0.76600000000000001</v>
      </c>
      <c r="G9" s="14">
        <f t="shared" si="1"/>
        <v>9.1809000000000002E-2</v>
      </c>
      <c r="H9" s="15">
        <f t="shared" si="2"/>
        <v>3.5603263929220712</v>
      </c>
      <c r="L9" s="26"/>
      <c r="M9" s="26"/>
      <c r="N9" s="26"/>
      <c r="O9" s="26"/>
      <c r="P9" s="26"/>
      <c r="Q9" s="26"/>
      <c r="R9" s="26"/>
      <c r="S9" s="26"/>
    </row>
    <row r="10" spans="1:19" x14ac:dyDescent="0.2">
      <c r="B10" s="10">
        <v>5</v>
      </c>
      <c r="C10" s="10">
        <v>1.2</v>
      </c>
      <c r="D10" s="10">
        <f t="shared" si="0"/>
        <v>1.44</v>
      </c>
      <c r="E10" s="2">
        <v>0.45300000000000001</v>
      </c>
      <c r="F10" s="2">
        <v>0.76100000000000001</v>
      </c>
      <c r="G10" s="14">
        <f t="shared" si="1"/>
        <v>9.4864000000000004E-2</v>
      </c>
      <c r="H10" s="15">
        <f t="shared" si="2"/>
        <v>3.5684124133173154</v>
      </c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B11" s="10">
        <v>6</v>
      </c>
      <c r="C11" s="10">
        <v>1.2</v>
      </c>
      <c r="D11" s="10">
        <f t="shared" si="0"/>
        <v>1.44</v>
      </c>
      <c r="E11" s="2">
        <v>0.45600000000000002</v>
      </c>
      <c r="F11" s="2">
        <v>0.75900000000000001</v>
      </c>
      <c r="G11" s="14">
        <f t="shared" si="1"/>
        <v>9.1809000000000002E-2</v>
      </c>
      <c r="H11" s="15">
        <f t="shared" si="2"/>
        <v>3.5603263929220712</v>
      </c>
      <c r="L11" s="26"/>
      <c r="M11" s="26"/>
      <c r="N11" s="26"/>
      <c r="O11" s="26"/>
      <c r="P11" s="26"/>
      <c r="Q11" s="26"/>
      <c r="R11" s="26"/>
      <c r="S11" s="26"/>
    </row>
    <row r="12" spans="1:19" x14ac:dyDescent="0.2">
      <c r="B12" s="10">
        <v>7</v>
      </c>
      <c r="C12" s="10">
        <v>1.2</v>
      </c>
      <c r="D12" s="10">
        <f t="shared" si="0"/>
        <v>1.44</v>
      </c>
      <c r="E12" s="2">
        <v>0.46500000000000002</v>
      </c>
      <c r="F12" s="2">
        <v>0.76</v>
      </c>
      <c r="G12" s="14">
        <f t="shared" si="1"/>
        <v>8.7024999999999991E-2</v>
      </c>
      <c r="H12" s="15">
        <f t="shared" si="2"/>
        <v>3.5477373935216834</v>
      </c>
      <c r="L12" s="26"/>
      <c r="M12" s="26"/>
      <c r="N12" s="26"/>
      <c r="O12" s="26"/>
      <c r="P12" s="26"/>
      <c r="Q12" s="26"/>
      <c r="R12" s="26"/>
      <c r="S12" s="26"/>
    </row>
    <row r="13" spans="1:19" x14ac:dyDescent="0.2">
      <c r="B13" s="10">
        <v>8</v>
      </c>
      <c r="C13" s="10">
        <v>1.2</v>
      </c>
      <c r="D13" s="10">
        <f t="shared" si="0"/>
        <v>1.44</v>
      </c>
      <c r="E13" s="2">
        <v>0.45700000000000002</v>
      </c>
      <c r="F13" s="2">
        <v>0.75</v>
      </c>
      <c r="G13" s="14">
        <f t="shared" si="1"/>
        <v>8.5848999999999995E-2</v>
      </c>
      <c r="H13" s="15">
        <f t="shared" si="2"/>
        <v>3.5446563935631996</v>
      </c>
    </row>
    <row r="16" spans="1:19" x14ac:dyDescent="0.2">
      <c r="G16" s="16" t="s">
        <v>22</v>
      </c>
      <c r="H16" s="17">
        <f>AVERAGE(H6:H13)</f>
        <v>3.5617257021368429</v>
      </c>
    </row>
    <row r="17" spans="7:8" x14ac:dyDescent="0.2">
      <c r="G17" s="16" t="s">
        <v>23</v>
      </c>
      <c r="H17" s="18">
        <f>STDEV(H6:H13)</f>
        <v>1.3198010790390546E-2</v>
      </c>
    </row>
    <row r="18" spans="7:8" x14ac:dyDescent="0.2">
      <c r="H18" s="7"/>
    </row>
    <row r="19" spans="7:8" x14ac:dyDescent="0.2">
      <c r="G19" s="27" t="s">
        <v>24</v>
      </c>
      <c r="H19" s="25">
        <f>H17/SQRT(B13)</f>
        <v>4.6662014640291901E-3</v>
      </c>
    </row>
    <row r="20" spans="7:8" x14ac:dyDescent="0.2">
      <c r="G20" s="27"/>
      <c r="H20" s="25"/>
    </row>
  </sheetData>
  <mergeCells count="4">
    <mergeCell ref="A1:G2"/>
    <mergeCell ref="L8:S12"/>
    <mergeCell ref="G19:G20"/>
    <mergeCell ref="H19:H2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Auto collimation</vt:lpstr>
      <vt:lpstr>Formule de conjugaison</vt:lpstr>
      <vt:lpstr>Méthode de Bessel</vt:lpstr>
    </vt:vector>
  </TitlesOfParts>
  <Company>LJJ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RAMONATXO ELSA</dc:creator>
  <dc:description/>
  <cp:lastModifiedBy>Microsoft Office User</cp:lastModifiedBy>
  <cp:revision>2</cp:revision>
  <dcterms:created xsi:type="dcterms:W3CDTF">2021-11-24T14:40:17Z</dcterms:created>
  <dcterms:modified xsi:type="dcterms:W3CDTF">2021-12-09T15:22:59Z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true</vt:bool>
  </property>
  <property fmtid="{D5CDD505-2E9C-101B-9397-08002B2CF9AE}" pid="3" name="LinksUpToDate">
    <vt:bool>true</vt:bool>
  </property>
  <property fmtid="{D5CDD505-2E9C-101B-9397-08002B2CF9AE}" pid="4" name="ScaleCrop">
    <vt:bool>true</vt:bool>
  </property>
  <property fmtid="{D5CDD505-2E9C-101B-9397-08002B2CF9AE}" pid="5" name="ShareDoc">
    <vt:bool>true</vt:bool>
  </property>
</Properties>
</file>