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195" windowHeight="10485" activeTab="2"/>
  </bookViews>
  <sheets>
    <sheet name="fifo" sheetId="1" r:id="rId1"/>
    <sheet name="cumpce" sheetId="2" r:id="rId2"/>
    <sheet name="cumpfp" sheetId="3" r:id="rId3"/>
  </sheets>
  <calcPr calcId="125725"/>
</workbook>
</file>

<file path=xl/calcChain.xml><?xml version="1.0" encoding="utf-8"?>
<calcChain xmlns="http://schemas.openxmlformats.org/spreadsheetml/2006/main">
  <c r="K24" i="3"/>
  <c r="H24"/>
  <c r="E24"/>
  <c r="D24" s="1"/>
  <c r="H24" i="2"/>
  <c r="F24" i="3"/>
  <c r="C24"/>
  <c r="I24" s="1"/>
  <c r="H23"/>
  <c r="E22"/>
  <c r="E21"/>
  <c r="E20"/>
  <c r="H19"/>
  <c r="H18"/>
  <c r="H17"/>
  <c r="E16"/>
  <c r="H15"/>
  <c r="H14"/>
  <c r="E13"/>
  <c r="H12"/>
  <c r="H11"/>
  <c r="E10"/>
  <c r="E9"/>
  <c r="H8"/>
  <c r="H7"/>
  <c r="K6"/>
  <c r="K50" i="1"/>
  <c r="F55"/>
  <c r="I55"/>
  <c r="K54"/>
  <c r="H36"/>
  <c r="H35"/>
  <c r="K32"/>
  <c r="H30"/>
  <c r="H8"/>
  <c r="F24" i="2"/>
  <c r="J9"/>
  <c r="I8"/>
  <c r="I9" s="1"/>
  <c r="K8"/>
  <c r="H8"/>
  <c r="I15"/>
  <c r="K15" s="1"/>
  <c r="C24"/>
  <c r="H23"/>
  <c r="E22"/>
  <c r="E21"/>
  <c r="E20"/>
  <c r="H19"/>
  <c r="H18"/>
  <c r="H17"/>
  <c r="E16"/>
  <c r="H15"/>
  <c r="K14"/>
  <c r="H14"/>
  <c r="E13"/>
  <c r="H12"/>
  <c r="H11"/>
  <c r="E10"/>
  <c r="E9"/>
  <c r="I7"/>
  <c r="K7" s="1"/>
  <c r="H7"/>
  <c r="K6"/>
  <c r="C55" i="1"/>
  <c r="K53"/>
  <c r="K52"/>
  <c r="K51"/>
  <c r="H51"/>
  <c r="K49"/>
  <c r="K48"/>
  <c r="K47"/>
  <c r="K46"/>
  <c r="K45"/>
  <c r="K44"/>
  <c r="K43"/>
  <c r="K42"/>
  <c r="E42"/>
  <c r="E44"/>
  <c r="E47"/>
  <c r="H40"/>
  <c r="K36"/>
  <c r="K37"/>
  <c r="K38"/>
  <c r="K39"/>
  <c r="K40"/>
  <c r="K41"/>
  <c r="H38"/>
  <c r="H41"/>
  <c r="K34"/>
  <c r="K33"/>
  <c r="K30"/>
  <c r="K29"/>
  <c r="K27"/>
  <c r="K26"/>
  <c r="K25"/>
  <c r="K23"/>
  <c r="K22"/>
  <c r="K21"/>
  <c r="K20"/>
  <c r="K19"/>
  <c r="K18"/>
  <c r="K16"/>
  <c r="K15"/>
  <c r="K13"/>
  <c r="K12"/>
  <c r="K11"/>
  <c r="E11"/>
  <c r="E20"/>
  <c r="E31"/>
  <c r="E9"/>
  <c r="H14"/>
  <c r="H17"/>
  <c r="H24"/>
  <c r="H28"/>
  <c r="H29"/>
  <c r="K9"/>
  <c r="I7"/>
  <c r="K7" s="1"/>
  <c r="H7"/>
  <c r="K6"/>
  <c r="E55" s="1"/>
  <c r="I8" l="1"/>
  <c r="K8" s="1"/>
  <c r="H55"/>
  <c r="K55" s="1"/>
  <c r="I16" i="2"/>
  <c r="I17" s="1"/>
  <c r="I18" s="1"/>
  <c r="E24"/>
  <c r="I24"/>
  <c r="I10"/>
  <c r="I11" s="1"/>
  <c r="K10" i="1"/>
  <c r="K17" i="2" l="1"/>
  <c r="J16"/>
  <c r="K16" s="1"/>
  <c r="I12"/>
  <c r="K11"/>
  <c r="K18"/>
  <c r="I19"/>
  <c r="K24"/>
  <c r="K9"/>
  <c r="J10" s="1"/>
  <c r="K10" s="1"/>
  <c r="K14" i="1"/>
  <c r="K12" i="2" l="1"/>
  <c r="J13" s="1"/>
  <c r="K13" s="1"/>
  <c r="I13"/>
  <c r="K19"/>
  <c r="J20" s="1"/>
  <c r="K20" s="1"/>
  <c r="J21" s="1"/>
  <c r="K21" s="1"/>
  <c r="J22" s="1"/>
  <c r="I20"/>
  <c r="I21" s="1"/>
  <c r="I22" s="1"/>
  <c r="K17" i="1"/>
  <c r="I23" i="2" l="1"/>
  <c r="K23" s="1"/>
  <c r="K22"/>
  <c r="K24" i="1"/>
</calcChain>
</file>

<file path=xl/sharedStrings.xml><?xml version="1.0" encoding="utf-8"?>
<sst xmlns="http://schemas.openxmlformats.org/spreadsheetml/2006/main" count="126" uniqueCount="38">
  <si>
    <t>DATES</t>
  </si>
  <si>
    <t>Libellés</t>
  </si>
  <si>
    <t>Entrées</t>
  </si>
  <si>
    <t>Sorties</t>
  </si>
  <si>
    <t>Stock</t>
  </si>
  <si>
    <t>Quantité</t>
  </si>
  <si>
    <t>Fournisseur :</t>
  </si>
  <si>
    <t>Désignation :</t>
  </si>
  <si>
    <t>Référence :</t>
  </si>
  <si>
    <t>Adresse  :</t>
  </si>
  <si>
    <t>Bac de douche</t>
  </si>
  <si>
    <t>Porcher</t>
  </si>
  <si>
    <t>BD 23151302</t>
  </si>
  <si>
    <t>2C45 à 2C50</t>
  </si>
  <si>
    <t>SI</t>
  </si>
  <si>
    <t>Total</t>
  </si>
  <si>
    <t>PU</t>
  </si>
  <si>
    <t>BS 2111</t>
  </si>
  <si>
    <t>BE 2119</t>
  </si>
  <si>
    <t>BE 2123</t>
  </si>
  <si>
    <t>BS 2135</t>
  </si>
  <si>
    <t>BS 2142</t>
  </si>
  <si>
    <t>BE 2150</t>
  </si>
  <si>
    <t>BS 2160</t>
  </si>
  <si>
    <t>BS 2165</t>
  </si>
  <si>
    <t>BE 2167</t>
  </si>
  <si>
    <t>BS 2171</t>
  </si>
  <si>
    <t>BS 2183</t>
  </si>
  <si>
    <t>BS 2185</t>
  </si>
  <si>
    <t>BE 2197</t>
  </si>
  <si>
    <t>BE 2206</t>
  </si>
  <si>
    <t>BE 2211</t>
  </si>
  <si>
    <t>BS 2225</t>
  </si>
  <si>
    <t>TOTAL</t>
  </si>
  <si>
    <t>BS 2113</t>
  </si>
  <si>
    <t>FICHE DE STOCK (FIFO)</t>
  </si>
  <si>
    <t>FICHE DE STOCK (CMUP après chaque entrée)</t>
  </si>
  <si>
    <t>FICHE DE STOCK (CMUP en fin de période)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</si>
</sst>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16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1" fillId="2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D7D7D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opLeftCell="A4" workbookViewId="0">
      <selection activeCell="M12" sqref="M12"/>
    </sheetView>
  </sheetViews>
  <sheetFormatPr baseColWidth="10" defaultRowHeight="15"/>
  <cols>
    <col min="1" max="1" width="7.7109375" customWidth="1"/>
    <col min="2" max="2" width="8" customWidth="1"/>
    <col min="3" max="3" width="6.5703125" customWidth="1"/>
    <col min="4" max="4" width="7" customWidth="1"/>
    <col min="5" max="5" width="8" customWidth="1"/>
    <col min="6" max="6" width="7.5703125" customWidth="1"/>
    <col min="7" max="7" width="7.42578125" customWidth="1"/>
    <col min="8" max="8" width="6.7109375" customWidth="1"/>
    <col min="9" max="9" width="8.140625" customWidth="1"/>
    <col min="10" max="10" width="8.28515625" customWidth="1"/>
    <col min="11" max="11" width="9.140625" customWidth="1"/>
  </cols>
  <sheetData>
    <row r="1" spans="1:11" ht="35.25" customHeight="1" thickBot="1">
      <c r="A1" s="49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5.75" thickBot="1">
      <c r="A2" s="59" t="s">
        <v>7</v>
      </c>
      <c r="B2" s="60"/>
      <c r="C2" s="60" t="s">
        <v>10</v>
      </c>
      <c r="D2" s="60"/>
      <c r="E2" s="60"/>
      <c r="F2" s="61" t="s">
        <v>6</v>
      </c>
      <c r="G2" s="52"/>
      <c r="H2" s="52"/>
      <c r="I2" s="52" t="s">
        <v>11</v>
      </c>
      <c r="J2" s="52"/>
      <c r="K2" s="53"/>
    </row>
    <row r="3" spans="1:11" ht="15.75" thickBot="1">
      <c r="A3" s="58" t="s">
        <v>8</v>
      </c>
      <c r="B3" s="54"/>
      <c r="C3" s="54" t="s">
        <v>12</v>
      </c>
      <c r="D3" s="54"/>
      <c r="E3" s="54"/>
      <c r="F3" s="12" t="s">
        <v>9</v>
      </c>
      <c r="G3" s="54" t="s">
        <v>13</v>
      </c>
      <c r="H3" s="54"/>
      <c r="I3" s="54"/>
      <c r="J3" s="54"/>
      <c r="K3" s="55"/>
    </row>
    <row r="4" spans="1:11" ht="15.75" thickBot="1">
      <c r="A4" s="56" t="s">
        <v>0</v>
      </c>
      <c r="B4" s="56" t="s">
        <v>1</v>
      </c>
      <c r="C4" s="58" t="s">
        <v>2</v>
      </c>
      <c r="D4" s="54"/>
      <c r="E4" s="55"/>
      <c r="F4" s="58" t="s">
        <v>3</v>
      </c>
      <c r="G4" s="54"/>
      <c r="H4" s="55"/>
      <c r="I4" s="58" t="s">
        <v>4</v>
      </c>
      <c r="J4" s="54"/>
      <c r="K4" s="55"/>
    </row>
    <row r="5" spans="1:11" ht="15.75" thickBot="1">
      <c r="A5" s="57"/>
      <c r="B5" s="57"/>
      <c r="C5" s="41" t="s">
        <v>5</v>
      </c>
      <c r="D5" s="41" t="s">
        <v>16</v>
      </c>
      <c r="E5" s="40" t="s">
        <v>15</v>
      </c>
      <c r="F5" s="39" t="s">
        <v>5</v>
      </c>
      <c r="G5" s="41" t="s">
        <v>16</v>
      </c>
      <c r="H5" s="42" t="s">
        <v>15</v>
      </c>
      <c r="I5" s="40" t="s">
        <v>5</v>
      </c>
      <c r="J5" s="41" t="s">
        <v>16</v>
      </c>
      <c r="K5" s="42" t="s">
        <v>15</v>
      </c>
    </row>
    <row r="6" spans="1:11" ht="15.75" thickBot="1">
      <c r="A6" s="15">
        <v>40544</v>
      </c>
      <c r="B6" s="9" t="s">
        <v>14</v>
      </c>
      <c r="C6" s="9"/>
      <c r="D6" s="9"/>
      <c r="E6" s="10"/>
      <c r="F6" s="9"/>
      <c r="G6" s="9"/>
      <c r="H6" s="11"/>
      <c r="I6" s="9">
        <v>500</v>
      </c>
      <c r="J6" s="9">
        <v>17</v>
      </c>
      <c r="K6" s="11">
        <f>I6*J6</f>
        <v>8500</v>
      </c>
    </row>
    <row r="7" spans="1:11" ht="15.75" thickBot="1">
      <c r="A7" s="15">
        <v>40548</v>
      </c>
      <c r="B7" s="9" t="s">
        <v>17</v>
      </c>
      <c r="C7" s="9"/>
      <c r="D7" s="9"/>
      <c r="E7" s="10"/>
      <c r="F7" s="9">
        <v>50</v>
      </c>
      <c r="G7" s="9">
        <v>17</v>
      </c>
      <c r="H7" s="11">
        <f>F7*G7</f>
        <v>850</v>
      </c>
      <c r="I7" s="9">
        <f>I6-F7+C7</f>
        <v>450</v>
      </c>
      <c r="J7" s="9">
        <v>17</v>
      </c>
      <c r="K7" s="11">
        <f t="shared" ref="K7:K27" si="0">I7*J7</f>
        <v>7650</v>
      </c>
    </row>
    <row r="8" spans="1:11" ht="15.75" thickBot="1">
      <c r="A8" s="16">
        <v>40563</v>
      </c>
      <c r="B8" s="17" t="s">
        <v>34</v>
      </c>
      <c r="C8" s="17"/>
      <c r="D8" s="17"/>
      <c r="E8" s="18"/>
      <c r="F8" s="9">
        <v>120</v>
      </c>
      <c r="G8" s="9">
        <v>17</v>
      </c>
      <c r="H8" s="11">
        <f>F8*G8</f>
        <v>2040</v>
      </c>
      <c r="I8" s="9">
        <f>I7-F8+C8</f>
        <v>330</v>
      </c>
      <c r="J8" s="9">
        <v>17</v>
      </c>
      <c r="K8" s="11">
        <f t="shared" ref="K8" si="1">I8*J8</f>
        <v>5610</v>
      </c>
    </row>
    <row r="9" spans="1:11">
      <c r="A9" s="16">
        <v>40582</v>
      </c>
      <c r="B9" s="17" t="s">
        <v>18</v>
      </c>
      <c r="C9" s="17">
        <v>75</v>
      </c>
      <c r="D9" s="17">
        <v>17.5</v>
      </c>
      <c r="E9" s="18">
        <f>C9*D9</f>
        <v>1312.5</v>
      </c>
      <c r="F9" s="17"/>
      <c r="G9" s="17"/>
      <c r="H9" s="19"/>
      <c r="I9" s="17">
        <v>330</v>
      </c>
      <c r="J9" s="17">
        <v>17</v>
      </c>
      <c r="K9" s="19">
        <f t="shared" si="0"/>
        <v>5610</v>
      </c>
    </row>
    <row r="10" spans="1:11" ht="15.75" thickBot="1">
      <c r="A10" s="8"/>
      <c r="B10" s="8"/>
      <c r="C10" s="8"/>
      <c r="D10" s="8"/>
      <c r="E10" s="4"/>
      <c r="F10" s="8"/>
      <c r="G10" s="8"/>
      <c r="H10" s="5"/>
      <c r="I10" s="8">
        <v>75</v>
      </c>
      <c r="J10" s="8">
        <v>17.5</v>
      </c>
      <c r="K10" s="5">
        <f t="shared" si="0"/>
        <v>1312.5</v>
      </c>
    </row>
    <row r="11" spans="1:11">
      <c r="A11" s="16">
        <v>40620</v>
      </c>
      <c r="B11" s="17" t="s">
        <v>19</v>
      </c>
      <c r="C11" s="17">
        <v>80</v>
      </c>
      <c r="D11" s="17">
        <v>17.7</v>
      </c>
      <c r="E11" s="18">
        <f t="shared" ref="E11:E47" si="2">C11*D11</f>
        <v>1416</v>
      </c>
      <c r="F11" s="17"/>
      <c r="G11" s="17"/>
      <c r="H11" s="19"/>
      <c r="I11" s="17">
        <v>330</v>
      </c>
      <c r="J11" s="17">
        <v>17</v>
      </c>
      <c r="K11" s="19">
        <f t="shared" ref="K11:K13" si="3">I11*J11</f>
        <v>5610</v>
      </c>
    </row>
    <row r="12" spans="1:11">
      <c r="A12" s="7"/>
      <c r="B12" s="7"/>
      <c r="C12" s="7"/>
      <c r="D12" s="7"/>
      <c r="E12" s="2"/>
      <c r="F12" s="7"/>
      <c r="G12" s="7"/>
      <c r="H12" s="3"/>
      <c r="I12" s="7">
        <v>75</v>
      </c>
      <c r="J12" s="7">
        <v>17.5</v>
      </c>
      <c r="K12" s="3">
        <f t="shared" si="3"/>
        <v>1312.5</v>
      </c>
    </row>
    <row r="13" spans="1:11" ht="15.75" thickBot="1">
      <c r="A13" s="8"/>
      <c r="B13" s="8"/>
      <c r="C13" s="8"/>
      <c r="D13" s="8"/>
      <c r="E13" s="4"/>
      <c r="F13" s="8"/>
      <c r="G13" s="8"/>
      <c r="H13" s="5"/>
      <c r="I13" s="8">
        <v>80</v>
      </c>
      <c r="J13" s="8">
        <v>17.7</v>
      </c>
      <c r="K13" s="5">
        <f t="shared" si="3"/>
        <v>1416</v>
      </c>
    </row>
    <row r="14" spans="1:11">
      <c r="A14" s="23">
        <v>40625</v>
      </c>
      <c r="B14" s="24" t="s">
        <v>20</v>
      </c>
      <c r="C14" s="24"/>
      <c r="D14" s="24"/>
      <c r="E14" s="25"/>
      <c r="F14" s="24">
        <v>50</v>
      </c>
      <c r="G14" s="24">
        <v>17</v>
      </c>
      <c r="H14" s="26">
        <f t="shared" ref="H14:H51" si="4">F14*G14</f>
        <v>850</v>
      </c>
      <c r="I14" s="24">
        <v>280</v>
      </c>
      <c r="J14" s="24">
        <v>17</v>
      </c>
      <c r="K14" s="26">
        <f t="shared" si="0"/>
        <v>4760</v>
      </c>
    </row>
    <row r="15" spans="1:11">
      <c r="A15" s="20"/>
      <c r="B15" s="20"/>
      <c r="C15" s="20"/>
      <c r="D15" s="20"/>
      <c r="E15" s="21"/>
      <c r="F15" s="20"/>
      <c r="G15" s="20"/>
      <c r="H15" s="22"/>
      <c r="I15" s="20">
        <v>75</v>
      </c>
      <c r="J15" s="20">
        <v>17.5</v>
      </c>
      <c r="K15" s="22">
        <f t="shared" si="0"/>
        <v>1312.5</v>
      </c>
    </row>
    <row r="16" spans="1:11" ht="15.75" thickBot="1">
      <c r="A16" s="27"/>
      <c r="B16" s="27"/>
      <c r="C16" s="27"/>
      <c r="D16" s="27"/>
      <c r="E16" s="28"/>
      <c r="F16" s="27"/>
      <c r="G16" s="27"/>
      <c r="H16" s="29"/>
      <c r="I16" s="27">
        <v>80</v>
      </c>
      <c r="J16" s="27">
        <v>17.7</v>
      </c>
      <c r="K16" s="29">
        <f t="shared" si="0"/>
        <v>1416</v>
      </c>
    </row>
    <row r="17" spans="1:11">
      <c r="A17" s="16">
        <v>40643</v>
      </c>
      <c r="B17" s="17" t="s">
        <v>21</v>
      </c>
      <c r="C17" s="17"/>
      <c r="D17" s="17"/>
      <c r="E17" s="18"/>
      <c r="F17" s="17">
        <v>40</v>
      </c>
      <c r="G17" s="17">
        <v>17</v>
      </c>
      <c r="H17" s="19">
        <f t="shared" si="4"/>
        <v>680</v>
      </c>
      <c r="I17" s="17">
        <v>240</v>
      </c>
      <c r="J17" s="17">
        <v>17</v>
      </c>
      <c r="K17" s="19">
        <f t="shared" si="0"/>
        <v>4080</v>
      </c>
    </row>
    <row r="18" spans="1:11">
      <c r="A18" s="7"/>
      <c r="B18" s="7"/>
      <c r="C18" s="7"/>
      <c r="D18" s="7"/>
      <c r="E18" s="2"/>
      <c r="F18" s="7"/>
      <c r="G18" s="7"/>
      <c r="H18" s="3"/>
      <c r="I18" s="7">
        <v>75</v>
      </c>
      <c r="J18" s="7">
        <v>17.5</v>
      </c>
      <c r="K18" s="3">
        <f t="shared" ref="K18:K20" si="5">I18*J18</f>
        <v>1312.5</v>
      </c>
    </row>
    <row r="19" spans="1:11" ht="15.75" thickBot="1">
      <c r="A19" s="8"/>
      <c r="B19" s="8"/>
      <c r="C19" s="8"/>
      <c r="D19" s="8"/>
      <c r="E19" s="4"/>
      <c r="F19" s="8"/>
      <c r="G19" s="8"/>
      <c r="H19" s="5"/>
      <c r="I19" s="8">
        <v>80</v>
      </c>
      <c r="J19" s="8">
        <v>17.7</v>
      </c>
      <c r="K19" s="5">
        <f t="shared" si="5"/>
        <v>1416</v>
      </c>
    </row>
    <row r="20" spans="1:11">
      <c r="A20" s="16">
        <v>40666</v>
      </c>
      <c r="B20" s="17" t="s">
        <v>22</v>
      </c>
      <c r="C20" s="17">
        <v>155</v>
      </c>
      <c r="D20" s="17">
        <v>18</v>
      </c>
      <c r="E20" s="18">
        <f t="shared" si="2"/>
        <v>2790</v>
      </c>
      <c r="F20" s="17"/>
      <c r="G20" s="17"/>
      <c r="H20" s="19"/>
      <c r="I20" s="17">
        <v>240</v>
      </c>
      <c r="J20" s="17">
        <v>17</v>
      </c>
      <c r="K20" s="19">
        <f t="shared" si="5"/>
        <v>4080</v>
      </c>
    </row>
    <row r="21" spans="1:11">
      <c r="A21" s="7"/>
      <c r="B21" s="7"/>
      <c r="C21" s="7"/>
      <c r="D21" s="7"/>
      <c r="E21" s="2"/>
      <c r="F21" s="7"/>
      <c r="G21" s="7"/>
      <c r="H21" s="3"/>
      <c r="I21" s="7">
        <v>75</v>
      </c>
      <c r="J21" s="7">
        <v>17.5</v>
      </c>
      <c r="K21" s="3">
        <f t="shared" ref="K21:K23" si="6">I21*J21</f>
        <v>1312.5</v>
      </c>
    </row>
    <row r="22" spans="1:11">
      <c r="A22" s="7"/>
      <c r="B22" s="7"/>
      <c r="C22" s="7"/>
      <c r="D22" s="7"/>
      <c r="E22" s="2"/>
      <c r="F22" s="7"/>
      <c r="G22" s="7"/>
      <c r="H22" s="3"/>
      <c r="I22" s="7">
        <v>80</v>
      </c>
      <c r="J22" s="7">
        <v>17.7</v>
      </c>
      <c r="K22" s="3">
        <f t="shared" si="6"/>
        <v>1416</v>
      </c>
    </row>
    <row r="23" spans="1:11" ht="15.75" thickBot="1">
      <c r="A23" s="8"/>
      <c r="B23" s="8"/>
      <c r="C23" s="8"/>
      <c r="D23" s="8"/>
      <c r="E23" s="4"/>
      <c r="F23" s="8"/>
      <c r="G23" s="8"/>
      <c r="H23" s="5"/>
      <c r="I23" s="8">
        <v>155</v>
      </c>
      <c r="J23" s="8">
        <v>18</v>
      </c>
      <c r="K23" s="5">
        <f t="shared" si="6"/>
        <v>2790</v>
      </c>
    </row>
    <row r="24" spans="1:11">
      <c r="A24" s="16">
        <v>40678</v>
      </c>
      <c r="B24" s="17" t="s">
        <v>23</v>
      </c>
      <c r="C24" s="17"/>
      <c r="D24" s="17"/>
      <c r="E24" s="18"/>
      <c r="F24" s="17">
        <v>200</v>
      </c>
      <c r="G24" s="17">
        <v>17</v>
      </c>
      <c r="H24" s="19">
        <f t="shared" si="4"/>
        <v>3400</v>
      </c>
      <c r="I24" s="17">
        <v>40</v>
      </c>
      <c r="J24" s="17">
        <v>17</v>
      </c>
      <c r="K24" s="19">
        <f t="shared" si="0"/>
        <v>680</v>
      </c>
    </row>
    <row r="25" spans="1:11">
      <c r="A25" s="7"/>
      <c r="B25" s="7"/>
      <c r="C25" s="7"/>
      <c r="D25" s="7"/>
      <c r="E25" s="2"/>
      <c r="F25" s="7"/>
      <c r="G25" s="7"/>
      <c r="H25" s="3"/>
      <c r="I25" s="7">
        <v>75</v>
      </c>
      <c r="J25" s="7">
        <v>17.5</v>
      </c>
      <c r="K25" s="3">
        <f t="shared" si="0"/>
        <v>1312.5</v>
      </c>
    </row>
    <row r="26" spans="1:11">
      <c r="A26" s="7"/>
      <c r="B26" s="7"/>
      <c r="C26" s="7"/>
      <c r="D26" s="7"/>
      <c r="E26" s="2"/>
      <c r="F26" s="7"/>
      <c r="G26" s="7"/>
      <c r="H26" s="3"/>
      <c r="I26" s="7">
        <v>80</v>
      </c>
      <c r="J26" s="7">
        <v>17.7</v>
      </c>
      <c r="K26" s="3">
        <f t="shared" si="0"/>
        <v>1416</v>
      </c>
    </row>
    <row r="27" spans="1:11" ht="15.75" thickBot="1">
      <c r="A27" s="8"/>
      <c r="B27" s="8"/>
      <c r="C27" s="8"/>
      <c r="D27" s="8"/>
      <c r="E27" s="4"/>
      <c r="F27" s="8"/>
      <c r="G27" s="8"/>
      <c r="H27" s="5"/>
      <c r="I27" s="8">
        <v>155</v>
      </c>
      <c r="J27" s="8">
        <v>18</v>
      </c>
      <c r="K27" s="5">
        <f t="shared" si="0"/>
        <v>2790</v>
      </c>
    </row>
    <row r="28" spans="1:11">
      <c r="A28" s="16">
        <v>40709</v>
      </c>
      <c r="B28" s="17" t="s">
        <v>24</v>
      </c>
      <c r="C28" s="17"/>
      <c r="D28" s="17"/>
      <c r="E28" s="18"/>
      <c r="F28" s="17">
        <v>40</v>
      </c>
      <c r="G28" s="17">
        <v>17</v>
      </c>
      <c r="H28" s="19">
        <f t="shared" si="4"/>
        <v>680</v>
      </c>
      <c r="I28" s="17"/>
      <c r="J28" s="17"/>
      <c r="K28" s="19"/>
    </row>
    <row r="29" spans="1:11">
      <c r="A29" s="7"/>
      <c r="B29" s="7"/>
      <c r="C29" s="7"/>
      <c r="D29" s="7"/>
      <c r="E29" s="2"/>
      <c r="F29" s="7">
        <v>75</v>
      </c>
      <c r="G29" s="7">
        <v>17.5</v>
      </c>
      <c r="H29" s="3">
        <f t="shared" si="4"/>
        <v>1312.5</v>
      </c>
      <c r="I29" s="7">
        <v>65</v>
      </c>
      <c r="J29" s="7">
        <v>17.7</v>
      </c>
      <c r="K29" s="3">
        <f t="shared" ref="K29:K30" si="7">I29*J29</f>
        <v>1150.5</v>
      </c>
    </row>
    <row r="30" spans="1:11" ht="15.75" thickBot="1">
      <c r="A30" s="8"/>
      <c r="B30" s="8"/>
      <c r="C30" s="8"/>
      <c r="D30" s="8"/>
      <c r="E30" s="4"/>
      <c r="F30" s="8">
        <v>15</v>
      </c>
      <c r="G30" s="8">
        <v>17.7</v>
      </c>
      <c r="H30" s="3">
        <f t="shared" si="4"/>
        <v>265.5</v>
      </c>
      <c r="I30" s="8">
        <v>155</v>
      </c>
      <c r="J30" s="8">
        <v>18</v>
      </c>
      <c r="K30" s="5">
        <f t="shared" si="7"/>
        <v>2790</v>
      </c>
    </row>
    <row r="31" spans="1:11">
      <c r="A31" s="23">
        <v>40713</v>
      </c>
      <c r="B31" s="24" t="s">
        <v>25</v>
      </c>
      <c r="C31" s="24">
        <v>260</v>
      </c>
      <c r="D31" s="24">
        <v>18.2</v>
      </c>
      <c r="E31" s="25">
        <f t="shared" si="2"/>
        <v>4732</v>
      </c>
      <c r="F31" s="24"/>
      <c r="G31" s="24"/>
      <c r="H31" s="26"/>
      <c r="I31" s="24"/>
      <c r="J31" s="24"/>
      <c r="K31" s="26"/>
    </row>
    <row r="32" spans="1:11">
      <c r="A32" s="20"/>
      <c r="B32" s="20"/>
      <c r="C32" s="20"/>
      <c r="D32" s="20"/>
      <c r="E32" s="21"/>
      <c r="F32" s="20"/>
      <c r="G32" s="20"/>
      <c r="H32" s="22"/>
      <c r="I32" s="20">
        <v>65</v>
      </c>
      <c r="J32" s="20">
        <v>17.7</v>
      </c>
      <c r="K32" s="22">
        <f>I32*J32</f>
        <v>1150.5</v>
      </c>
    </row>
    <row r="33" spans="1:14">
      <c r="A33" s="20"/>
      <c r="B33" s="20"/>
      <c r="C33" s="20"/>
      <c r="D33" s="20"/>
      <c r="E33" s="21"/>
      <c r="F33" s="20"/>
      <c r="G33" s="20"/>
      <c r="H33" s="22"/>
      <c r="I33" s="20">
        <v>155</v>
      </c>
      <c r="J33" s="20">
        <v>18</v>
      </c>
      <c r="K33" s="22">
        <f>I33*J33</f>
        <v>2790</v>
      </c>
    </row>
    <row r="34" spans="1:14" ht="15.75" thickBot="1">
      <c r="A34" s="27"/>
      <c r="B34" s="27"/>
      <c r="C34" s="27"/>
      <c r="D34" s="27"/>
      <c r="E34" s="28"/>
      <c r="F34" s="27"/>
      <c r="G34" s="27"/>
      <c r="H34" s="29"/>
      <c r="I34" s="27">
        <v>260</v>
      </c>
      <c r="J34" s="27">
        <v>18.2</v>
      </c>
      <c r="K34" s="29">
        <f>I34*J34</f>
        <v>4732</v>
      </c>
    </row>
    <row r="35" spans="1:14">
      <c r="A35" s="16">
        <v>40727</v>
      </c>
      <c r="B35" s="17" t="s">
        <v>26</v>
      </c>
      <c r="C35" s="17"/>
      <c r="D35" s="17"/>
      <c r="E35" s="18"/>
      <c r="F35" s="17">
        <v>65</v>
      </c>
      <c r="G35" s="17">
        <v>17.7</v>
      </c>
      <c r="H35" s="19">
        <f>+F35*G35</f>
        <v>1150.5</v>
      </c>
      <c r="I35" s="17"/>
      <c r="J35" s="17"/>
      <c r="K35" s="19"/>
    </row>
    <row r="36" spans="1:14">
      <c r="A36" s="7"/>
      <c r="B36" s="7"/>
      <c r="C36" s="7"/>
      <c r="D36" s="7"/>
      <c r="E36" s="2"/>
      <c r="F36" s="7">
        <v>35</v>
      </c>
      <c r="G36" s="7">
        <v>18</v>
      </c>
      <c r="H36" s="3">
        <f>+F36*G36</f>
        <v>630</v>
      </c>
      <c r="I36" s="7">
        <v>120</v>
      </c>
      <c r="J36" s="7">
        <v>18</v>
      </c>
      <c r="K36" s="3">
        <f t="shared" ref="K36:K41" si="8">I36*J36</f>
        <v>2160</v>
      </c>
    </row>
    <row r="37" spans="1:14" ht="15.75" thickBot="1">
      <c r="A37" s="8"/>
      <c r="B37" s="8"/>
      <c r="C37" s="8"/>
      <c r="D37" s="8"/>
      <c r="E37" s="4"/>
      <c r="F37" s="8"/>
      <c r="G37" s="8"/>
      <c r="H37" s="5"/>
      <c r="I37" s="8">
        <v>260</v>
      </c>
      <c r="J37" s="8">
        <v>18.2</v>
      </c>
      <c r="K37" s="5">
        <f t="shared" si="8"/>
        <v>4732</v>
      </c>
    </row>
    <row r="38" spans="1:14" ht="15.75" thickBot="1">
      <c r="A38" s="16">
        <v>40771</v>
      </c>
      <c r="B38" s="17" t="s">
        <v>27</v>
      </c>
      <c r="C38" s="17"/>
      <c r="D38" s="17"/>
      <c r="E38" s="18"/>
      <c r="F38" s="17">
        <v>90</v>
      </c>
      <c r="G38" s="17">
        <v>18</v>
      </c>
      <c r="H38" s="19">
        <f t="shared" si="4"/>
        <v>1620</v>
      </c>
      <c r="I38" s="17">
        <v>30</v>
      </c>
      <c r="J38" s="17">
        <v>18</v>
      </c>
      <c r="K38" s="19">
        <f t="shared" si="8"/>
        <v>540</v>
      </c>
    </row>
    <row r="39" spans="1:14" ht="15.75" thickBot="1">
      <c r="A39" s="8"/>
      <c r="B39" s="8"/>
      <c r="C39" s="8"/>
      <c r="D39" s="8"/>
      <c r="E39" s="4"/>
      <c r="F39" s="8"/>
      <c r="G39" s="8"/>
      <c r="H39" s="5"/>
      <c r="I39" s="8">
        <v>260</v>
      </c>
      <c r="J39" s="8">
        <v>18.2</v>
      </c>
      <c r="K39" s="5">
        <f t="shared" si="8"/>
        <v>4732</v>
      </c>
      <c r="N39" s="37"/>
    </row>
    <row r="40" spans="1:14">
      <c r="A40" s="16">
        <v>40796</v>
      </c>
      <c r="B40" s="17" t="s">
        <v>28</v>
      </c>
      <c r="C40" s="17"/>
      <c r="D40" s="17"/>
      <c r="E40" s="18"/>
      <c r="F40" s="17">
        <v>30</v>
      </c>
      <c r="G40" s="17">
        <v>18</v>
      </c>
      <c r="H40" s="19">
        <f t="shared" si="4"/>
        <v>540</v>
      </c>
      <c r="I40" s="17"/>
      <c r="J40" s="17"/>
      <c r="K40" s="19">
        <f t="shared" si="8"/>
        <v>0</v>
      </c>
    </row>
    <row r="41" spans="1:14" ht="15.75" thickBot="1">
      <c r="A41" s="8"/>
      <c r="B41" s="8"/>
      <c r="C41" s="8"/>
      <c r="D41" s="8"/>
      <c r="E41" s="4"/>
      <c r="F41" s="8">
        <v>30</v>
      </c>
      <c r="G41" s="8">
        <v>18.2</v>
      </c>
      <c r="H41" s="5">
        <f t="shared" si="4"/>
        <v>546</v>
      </c>
      <c r="I41" s="8">
        <v>230</v>
      </c>
      <c r="J41" s="8">
        <v>18.2</v>
      </c>
      <c r="K41" s="5">
        <f t="shared" si="8"/>
        <v>4186</v>
      </c>
    </row>
    <row r="42" spans="1:14">
      <c r="A42" s="16">
        <v>40827</v>
      </c>
      <c r="B42" s="17" t="s">
        <v>29</v>
      </c>
      <c r="C42" s="17">
        <v>150</v>
      </c>
      <c r="D42" s="17">
        <v>18.5</v>
      </c>
      <c r="E42" s="18">
        <f t="shared" si="2"/>
        <v>2775</v>
      </c>
      <c r="F42" s="17"/>
      <c r="G42" s="17"/>
      <c r="H42" s="19"/>
      <c r="I42" s="17">
        <v>230</v>
      </c>
      <c r="J42" s="17">
        <v>18.2</v>
      </c>
      <c r="K42" s="19">
        <f t="shared" ref="K42:K43" si="9">I42*J42</f>
        <v>4186</v>
      </c>
    </row>
    <row r="43" spans="1:14" ht="15.75" thickBot="1">
      <c r="A43" s="8"/>
      <c r="B43" s="8"/>
      <c r="C43" s="8"/>
      <c r="D43" s="8"/>
      <c r="E43" s="4"/>
      <c r="F43" s="8"/>
      <c r="G43" s="8"/>
      <c r="H43" s="5"/>
      <c r="I43" s="8">
        <v>150</v>
      </c>
      <c r="J43" s="8">
        <v>18.5</v>
      </c>
      <c r="K43" s="5">
        <f t="shared" si="9"/>
        <v>2775</v>
      </c>
    </row>
    <row r="44" spans="1:14">
      <c r="A44" s="16">
        <v>40837</v>
      </c>
      <c r="B44" s="17" t="s">
        <v>30</v>
      </c>
      <c r="C44" s="17">
        <v>80</v>
      </c>
      <c r="D44" s="17">
        <v>19</v>
      </c>
      <c r="E44" s="18">
        <f t="shared" si="2"/>
        <v>1520</v>
      </c>
      <c r="F44" s="17"/>
      <c r="G44" s="17"/>
      <c r="H44" s="19"/>
      <c r="I44" s="17">
        <v>230</v>
      </c>
      <c r="J44" s="17">
        <v>18.2</v>
      </c>
      <c r="K44" s="19">
        <f t="shared" ref="K44:K46" si="10">I44*J44</f>
        <v>4186</v>
      </c>
    </row>
    <row r="45" spans="1:14">
      <c r="A45" s="7"/>
      <c r="B45" s="7"/>
      <c r="C45" s="7"/>
      <c r="D45" s="7"/>
      <c r="E45" s="2"/>
      <c r="F45" s="7"/>
      <c r="G45" s="7"/>
      <c r="H45" s="3"/>
      <c r="I45" s="7">
        <v>150</v>
      </c>
      <c r="J45" s="7">
        <v>18.5</v>
      </c>
      <c r="K45" s="3">
        <f t="shared" si="10"/>
        <v>2775</v>
      </c>
    </row>
    <row r="46" spans="1:14" ht="15.75" thickBot="1">
      <c r="A46" s="8"/>
      <c r="B46" s="8"/>
      <c r="C46" s="8"/>
      <c r="D46" s="8"/>
      <c r="E46" s="4"/>
      <c r="F46" s="8"/>
      <c r="G46" s="8"/>
      <c r="H46" s="5"/>
      <c r="I46" s="8">
        <v>80</v>
      </c>
      <c r="J46" s="8">
        <v>19</v>
      </c>
      <c r="K46" s="5">
        <f t="shared" si="10"/>
        <v>1520</v>
      </c>
    </row>
    <row r="47" spans="1:14">
      <c r="A47" s="16">
        <v>40875</v>
      </c>
      <c r="B47" s="17" t="s">
        <v>31</v>
      </c>
      <c r="C47" s="17">
        <v>90</v>
      </c>
      <c r="D47" s="17">
        <v>19.2</v>
      </c>
      <c r="E47" s="18">
        <f t="shared" si="2"/>
        <v>1728</v>
      </c>
      <c r="F47" s="17"/>
      <c r="G47" s="17"/>
      <c r="H47" s="18"/>
      <c r="I47" s="17">
        <v>230</v>
      </c>
      <c r="J47" s="17">
        <v>18.2</v>
      </c>
      <c r="K47" s="19">
        <f t="shared" ref="K47:K51" si="11">I47*J47</f>
        <v>4186</v>
      </c>
    </row>
    <row r="48" spans="1:14">
      <c r="A48" s="7"/>
      <c r="B48" s="7"/>
      <c r="C48" s="7"/>
      <c r="D48" s="7"/>
      <c r="E48" s="2"/>
      <c r="F48" s="7"/>
      <c r="G48" s="7"/>
      <c r="H48" s="2"/>
      <c r="I48" s="7">
        <v>150</v>
      </c>
      <c r="J48" s="7">
        <v>18.5</v>
      </c>
      <c r="K48" s="3">
        <f t="shared" si="11"/>
        <v>2775</v>
      </c>
    </row>
    <row r="49" spans="1:11">
      <c r="A49" s="7"/>
      <c r="B49" s="7"/>
      <c r="C49" s="7"/>
      <c r="D49" s="7"/>
      <c r="E49" s="2"/>
      <c r="F49" s="7"/>
      <c r="G49" s="7"/>
      <c r="H49" s="2"/>
      <c r="I49" s="7">
        <v>80</v>
      </c>
      <c r="J49" s="7">
        <v>19</v>
      </c>
      <c r="K49" s="3">
        <f>I49*J49</f>
        <v>1520</v>
      </c>
    </row>
    <row r="50" spans="1:11" ht="15.75" thickBot="1">
      <c r="A50" s="8"/>
      <c r="B50" s="8"/>
      <c r="C50" s="8"/>
      <c r="D50" s="8"/>
      <c r="E50" s="4"/>
      <c r="F50" s="8"/>
      <c r="G50" s="8"/>
      <c r="H50" s="4"/>
      <c r="I50" s="8">
        <v>90</v>
      </c>
      <c r="J50" s="8">
        <v>19.2</v>
      </c>
      <c r="K50" s="5">
        <f t="shared" ref="K50" si="12">I50*J50</f>
        <v>1728</v>
      </c>
    </row>
    <row r="51" spans="1:11">
      <c r="A51" s="6">
        <v>40897</v>
      </c>
      <c r="B51" s="7" t="s">
        <v>32</v>
      </c>
      <c r="C51" s="7"/>
      <c r="D51" s="7"/>
      <c r="E51" s="2"/>
      <c r="F51" s="7">
        <v>40</v>
      </c>
      <c r="G51" s="7">
        <v>18.2</v>
      </c>
      <c r="H51" s="3">
        <f t="shared" si="4"/>
        <v>728</v>
      </c>
      <c r="I51" s="7">
        <v>190</v>
      </c>
      <c r="J51" s="7">
        <v>18.2</v>
      </c>
      <c r="K51" s="3">
        <f t="shared" si="11"/>
        <v>3458</v>
      </c>
    </row>
    <row r="52" spans="1:11">
      <c r="A52" s="7"/>
      <c r="B52" s="7"/>
      <c r="C52" s="7"/>
      <c r="D52" s="7"/>
      <c r="E52" s="2"/>
      <c r="F52" s="7"/>
      <c r="G52" s="7"/>
      <c r="H52" s="3"/>
      <c r="I52" s="7">
        <v>150</v>
      </c>
      <c r="J52" s="7">
        <v>18.5</v>
      </c>
      <c r="K52" s="3">
        <f t="shared" ref="K52" si="13">I52*J52</f>
        <v>2775</v>
      </c>
    </row>
    <row r="53" spans="1:11">
      <c r="A53" s="7"/>
      <c r="B53" s="7"/>
      <c r="C53" s="7"/>
      <c r="D53" s="7"/>
      <c r="E53" s="2"/>
      <c r="F53" s="7"/>
      <c r="G53" s="7"/>
      <c r="H53" s="3"/>
      <c r="I53" s="7">
        <v>80</v>
      </c>
      <c r="J53" s="7">
        <v>19</v>
      </c>
      <c r="K53" s="3">
        <f>I53*J53</f>
        <v>1520</v>
      </c>
    </row>
    <row r="54" spans="1:11" ht="15.75" thickBot="1">
      <c r="A54" s="7"/>
      <c r="B54" s="7"/>
      <c r="C54" s="8"/>
      <c r="D54" s="8"/>
      <c r="E54" s="2"/>
      <c r="F54" s="8"/>
      <c r="G54" s="8"/>
      <c r="H54" s="3"/>
      <c r="I54" s="44">
        <v>90</v>
      </c>
      <c r="J54" s="44">
        <v>19.2</v>
      </c>
      <c r="K54" s="38">
        <f>I54*J54</f>
        <v>1728</v>
      </c>
    </row>
    <row r="55" spans="1:11" ht="33" customHeight="1" thickBot="1">
      <c r="A55" s="31" t="s">
        <v>33</v>
      </c>
      <c r="B55" s="30"/>
      <c r="C55" s="32">
        <f>I6+C9+C11+C20+C31+C42+C44+C47</f>
        <v>1390</v>
      </c>
      <c r="D55" s="33"/>
      <c r="E55" s="32">
        <f t="shared" ref="E55" si="14">K6+E9+E11+E20+E31+E42+E44+E47</f>
        <v>24773.5</v>
      </c>
      <c r="F55" s="34">
        <f>F7+F8+F14+F17+F24+F28+F29+F30+F35+F36+F38+F40+F41+F51</f>
        <v>880</v>
      </c>
      <c r="G55" s="33"/>
      <c r="H55" s="35">
        <f t="shared" ref="H55" si="15">H7+H14+H17+H24+H28+H29+H35+H36+H37+H38+H40+H41+H51</f>
        <v>12987</v>
      </c>
      <c r="I55" s="35">
        <f>I51+I52+I53+I54</f>
        <v>510</v>
      </c>
      <c r="J55" s="33"/>
      <c r="K55" s="36">
        <f>E55-H55</f>
        <v>11786.5</v>
      </c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3">
    <mergeCell ref="A1:K1"/>
    <mergeCell ref="I2:K2"/>
    <mergeCell ref="G3:K3"/>
    <mergeCell ref="A4:A5"/>
    <mergeCell ref="B4:B5"/>
    <mergeCell ref="C4:E4"/>
    <mergeCell ref="F4:H4"/>
    <mergeCell ref="I4:K4"/>
    <mergeCell ref="A3:B3"/>
    <mergeCell ref="A2:B2"/>
    <mergeCell ref="C3:E3"/>
    <mergeCell ref="C2:E2"/>
    <mergeCell ref="F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J9" sqref="J9"/>
    </sheetView>
  </sheetViews>
  <sheetFormatPr baseColWidth="10" defaultRowHeight="15"/>
  <cols>
    <col min="10" max="10" width="13.5703125" bestFit="1" customWidth="1"/>
  </cols>
  <sheetData>
    <row r="1" spans="1:11" ht="21.75" thickBo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5.75" thickBot="1">
      <c r="A2" s="59" t="s">
        <v>7</v>
      </c>
      <c r="B2" s="60"/>
      <c r="C2" s="60" t="s">
        <v>10</v>
      </c>
      <c r="D2" s="60"/>
      <c r="E2" s="60"/>
      <c r="F2" s="61" t="s">
        <v>6</v>
      </c>
      <c r="G2" s="52"/>
      <c r="H2" s="52"/>
      <c r="I2" s="52" t="s">
        <v>11</v>
      </c>
      <c r="J2" s="52"/>
      <c r="K2" s="53"/>
    </row>
    <row r="3" spans="1:11" ht="15.75" thickBot="1">
      <c r="A3" s="58" t="s">
        <v>8</v>
      </c>
      <c r="B3" s="54"/>
      <c r="C3" s="54" t="s">
        <v>12</v>
      </c>
      <c r="D3" s="54"/>
      <c r="E3" s="54"/>
      <c r="F3" s="12" t="s">
        <v>9</v>
      </c>
      <c r="G3" s="54" t="s">
        <v>13</v>
      </c>
      <c r="H3" s="54"/>
      <c r="I3" s="54"/>
      <c r="J3" s="54"/>
      <c r="K3" s="55"/>
    </row>
    <row r="4" spans="1:11" ht="15.75" thickBot="1">
      <c r="A4" s="56" t="s">
        <v>0</v>
      </c>
      <c r="B4" s="56" t="s">
        <v>1</v>
      </c>
      <c r="C4" s="58" t="s">
        <v>2</v>
      </c>
      <c r="D4" s="54"/>
      <c r="E4" s="55"/>
      <c r="F4" s="58" t="s">
        <v>3</v>
      </c>
      <c r="G4" s="54"/>
      <c r="H4" s="55"/>
      <c r="I4" s="58" t="s">
        <v>4</v>
      </c>
      <c r="J4" s="54"/>
      <c r="K4" s="55"/>
    </row>
    <row r="5" spans="1:11" ht="15.75" thickBot="1">
      <c r="A5" s="57"/>
      <c r="B5" s="57"/>
      <c r="C5" s="45" t="s">
        <v>5</v>
      </c>
      <c r="D5" s="45" t="s">
        <v>16</v>
      </c>
      <c r="E5" s="13" t="s">
        <v>15</v>
      </c>
      <c r="F5" s="45" t="s">
        <v>5</v>
      </c>
      <c r="G5" s="45" t="s">
        <v>16</v>
      </c>
      <c r="H5" s="14" t="s">
        <v>15</v>
      </c>
      <c r="I5" s="45" t="s">
        <v>5</v>
      </c>
      <c r="J5" s="45" t="s">
        <v>16</v>
      </c>
      <c r="K5" s="14" t="s">
        <v>15</v>
      </c>
    </row>
    <row r="6" spans="1:11" ht="15.75" thickBot="1">
      <c r="A6" s="15">
        <v>40544</v>
      </c>
      <c r="B6" s="9" t="s">
        <v>14</v>
      </c>
      <c r="C6" s="9"/>
      <c r="D6" s="9"/>
      <c r="E6" s="10"/>
      <c r="F6" s="9"/>
      <c r="G6" s="9"/>
      <c r="H6" s="11"/>
      <c r="I6" s="9">
        <v>500</v>
      </c>
      <c r="J6" s="9">
        <v>17</v>
      </c>
      <c r="K6" s="11">
        <f t="shared" ref="K6:K11" si="0">I6*J6</f>
        <v>8500</v>
      </c>
    </row>
    <row r="7" spans="1:11" ht="15.75" thickBot="1">
      <c r="A7" s="15">
        <v>40548</v>
      </c>
      <c r="B7" s="9" t="s">
        <v>17</v>
      </c>
      <c r="C7" s="9"/>
      <c r="D7" s="9"/>
      <c r="E7" s="10"/>
      <c r="F7" s="9">
        <v>50</v>
      </c>
      <c r="G7" s="9">
        <v>17</v>
      </c>
      <c r="H7" s="11">
        <f>F7*G7</f>
        <v>850</v>
      </c>
      <c r="I7" s="9">
        <f>I6-F7+C8</f>
        <v>450</v>
      </c>
      <c r="J7" s="9">
        <v>17</v>
      </c>
      <c r="K7" s="11">
        <f t="shared" si="0"/>
        <v>7650</v>
      </c>
    </row>
    <row r="8" spans="1:11" ht="15.75" thickBot="1">
      <c r="A8" s="15">
        <v>40560</v>
      </c>
      <c r="B8" s="1" t="s">
        <v>34</v>
      </c>
      <c r="C8" s="9"/>
      <c r="D8" s="9"/>
      <c r="E8" s="10"/>
      <c r="F8" s="9">
        <v>120</v>
      </c>
      <c r="G8" s="9">
        <v>17</v>
      </c>
      <c r="H8" s="11">
        <f>F8*G8</f>
        <v>2040</v>
      </c>
      <c r="I8" s="7">
        <f>I7-F8</f>
        <v>330</v>
      </c>
      <c r="J8" s="7">
        <v>17</v>
      </c>
      <c r="K8" s="11">
        <f t="shared" si="0"/>
        <v>5610</v>
      </c>
    </row>
    <row r="9" spans="1:11" ht="15.75" thickBot="1">
      <c r="A9" s="16">
        <v>40582</v>
      </c>
      <c r="B9" s="17" t="s">
        <v>18</v>
      </c>
      <c r="C9" s="17">
        <v>75</v>
      </c>
      <c r="D9" s="17">
        <v>17.5</v>
      </c>
      <c r="E9" s="18">
        <f>C9*D9</f>
        <v>1312.5</v>
      </c>
      <c r="F9" s="17"/>
      <c r="G9" s="17"/>
      <c r="H9" s="19"/>
      <c r="I9" s="17">
        <f>I8+C9</f>
        <v>405</v>
      </c>
      <c r="J9" s="46">
        <f>(K8+E9)/I9</f>
        <v>17.092592592592592</v>
      </c>
      <c r="K9" s="19">
        <f t="shared" si="0"/>
        <v>6922.5</v>
      </c>
    </row>
    <row r="10" spans="1:11" ht="15.75" thickBot="1">
      <c r="A10" s="16">
        <v>40620</v>
      </c>
      <c r="B10" s="17" t="s">
        <v>19</v>
      </c>
      <c r="C10" s="17">
        <v>80</v>
      </c>
      <c r="D10" s="17">
        <v>17.7</v>
      </c>
      <c r="E10" s="18">
        <f t="shared" ref="E10:E22" si="1">C10*D10</f>
        <v>1416</v>
      </c>
      <c r="F10" s="17"/>
      <c r="G10" s="17"/>
      <c r="H10" s="19"/>
      <c r="I10" s="17">
        <f>I9+C10</f>
        <v>485</v>
      </c>
      <c r="J10" s="46">
        <f>(K9+E10)/I10</f>
        <v>17.19278350515464</v>
      </c>
      <c r="K10" s="19">
        <f t="shared" si="0"/>
        <v>8338.5</v>
      </c>
    </row>
    <row r="11" spans="1:11" ht="15.75" thickBot="1">
      <c r="A11" s="23">
        <v>40625</v>
      </c>
      <c r="B11" s="24" t="s">
        <v>20</v>
      </c>
      <c r="C11" s="24"/>
      <c r="D11" s="24"/>
      <c r="E11" s="25"/>
      <c r="F11" s="24">
        <v>50</v>
      </c>
      <c r="G11" s="24">
        <v>17.190000000000001</v>
      </c>
      <c r="H11" s="62">
        <f t="shared" ref="H11:H23" si="2">F11*G11</f>
        <v>859.50000000000011</v>
      </c>
      <c r="I11" s="24">
        <f>I10-F11</f>
        <v>435</v>
      </c>
      <c r="J11" s="24">
        <v>17.190000000000001</v>
      </c>
      <c r="K11" s="19">
        <f t="shared" si="0"/>
        <v>7477.6500000000005</v>
      </c>
    </row>
    <row r="12" spans="1:11" ht="15.75" thickBot="1">
      <c r="A12" s="16">
        <v>40643</v>
      </c>
      <c r="B12" s="17" t="s">
        <v>21</v>
      </c>
      <c r="C12" s="17"/>
      <c r="D12" s="17"/>
      <c r="E12" s="18"/>
      <c r="F12" s="17">
        <v>40</v>
      </c>
      <c r="G12" s="17">
        <v>17.190000000000001</v>
      </c>
      <c r="H12" s="19">
        <f t="shared" si="2"/>
        <v>687.6</v>
      </c>
      <c r="I12" s="17">
        <f>I11-F12</f>
        <v>395</v>
      </c>
      <c r="J12" s="17">
        <v>17.190000000000001</v>
      </c>
      <c r="K12" s="19">
        <f t="shared" ref="K12:K16" si="3">I12*J12</f>
        <v>6790.05</v>
      </c>
    </row>
    <row r="13" spans="1:11" ht="15.75" thickBot="1">
      <c r="A13" s="16">
        <v>40666</v>
      </c>
      <c r="B13" s="17" t="s">
        <v>22</v>
      </c>
      <c r="C13" s="17">
        <v>155</v>
      </c>
      <c r="D13" s="17">
        <v>18</v>
      </c>
      <c r="E13" s="18">
        <f t="shared" si="1"/>
        <v>2790</v>
      </c>
      <c r="F13" s="17"/>
      <c r="G13" s="17"/>
      <c r="H13" s="19"/>
      <c r="I13" s="17">
        <f>I12+C13</f>
        <v>550</v>
      </c>
      <c r="J13" s="46">
        <f>(K12+E13)/I13</f>
        <v>17.418272727272726</v>
      </c>
      <c r="K13" s="19">
        <f t="shared" si="3"/>
        <v>9580.0499999999993</v>
      </c>
    </row>
    <row r="14" spans="1:11" ht="15.75" thickBot="1">
      <c r="A14" s="16">
        <v>40678</v>
      </c>
      <c r="B14" s="17" t="s">
        <v>23</v>
      </c>
      <c r="C14" s="17"/>
      <c r="D14" s="17"/>
      <c r="E14" s="18"/>
      <c r="F14" s="17">
        <v>200</v>
      </c>
      <c r="G14" s="17">
        <v>17.420000000000002</v>
      </c>
      <c r="H14" s="19">
        <f t="shared" si="2"/>
        <v>3484.0000000000005</v>
      </c>
      <c r="I14" s="17">
        <v>350</v>
      </c>
      <c r="J14" s="17">
        <v>17.420000000000002</v>
      </c>
      <c r="K14" s="19">
        <f t="shared" si="3"/>
        <v>6097.0000000000009</v>
      </c>
    </row>
    <row r="15" spans="1:11" ht="15.75" thickBot="1">
      <c r="A15" s="16">
        <v>40709</v>
      </c>
      <c r="B15" s="17" t="s">
        <v>24</v>
      </c>
      <c r="C15" s="17"/>
      <c r="D15" s="17"/>
      <c r="E15" s="18"/>
      <c r="F15" s="17">
        <v>130</v>
      </c>
      <c r="G15" s="17">
        <v>17.420000000000002</v>
      </c>
      <c r="H15" s="19">
        <f t="shared" si="2"/>
        <v>2264.6000000000004</v>
      </c>
      <c r="I15" s="17">
        <f>I14-F15</f>
        <v>220</v>
      </c>
      <c r="J15" s="17">
        <v>17.420000000000002</v>
      </c>
      <c r="K15" s="19">
        <f t="shared" si="3"/>
        <v>3832.4000000000005</v>
      </c>
    </row>
    <row r="16" spans="1:11" ht="15.75" thickBot="1">
      <c r="A16" s="23">
        <v>40713</v>
      </c>
      <c r="B16" s="24" t="s">
        <v>25</v>
      </c>
      <c r="C16" s="24">
        <v>260</v>
      </c>
      <c r="D16" s="24">
        <v>18.2</v>
      </c>
      <c r="E16" s="25">
        <f t="shared" si="1"/>
        <v>4732</v>
      </c>
      <c r="F16" s="24"/>
      <c r="G16" s="24"/>
      <c r="H16" s="26"/>
      <c r="I16" s="24">
        <f>I15+C16</f>
        <v>480</v>
      </c>
      <c r="J16" s="47">
        <f>(K15+E16)/I16</f>
        <v>17.842500000000005</v>
      </c>
      <c r="K16" s="19">
        <f t="shared" si="3"/>
        <v>8564.4000000000015</v>
      </c>
    </row>
    <row r="17" spans="1:11" ht="15.75" thickBot="1">
      <c r="A17" s="16">
        <v>40727</v>
      </c>
      <c r="B17" s="17" t="s">
        <v>26</v>
      </c>
      <c r="C17" s="17"/>
      <c r="D17" s="17"/>
      <c r="E17" s="18"/>
      <c r="F17" s="17">
        <v>100</v>
      </c>
      <c r="G17" s="17">
        <v>17.78</v>
      </c>
      <c r="H17" s="19">
        <f t="shared" si="2"/>
        <v>1778</v>
      </c>
      <c r="I17" s="17">
        <f>I16-F17</f>
        <v>380</v>
      </c>
      <c r="J17" s="47">
        <v>17.84</v>
      </c>
      <c r="K17" s="19">
        <f t="shared" ref="K17:K23" si="4">I17*J17</f>
        <v>6779.2</v>
      </c>
    </row>
    <row r="18" spans="1:11" ht="15.75" thickBot="1">
      <c r="A18" s="16">
        <v>40771</v>
      </c>
      <c r="B18" s="17" t="s">
        <v>27</v>
      </c>
      <c r="C18" s="17"/>
      <c r="D18" s="17"/>
      <c r="E18" s="18"/>
      <c r="F18" s="17">
        <v>90</v>
      </c>
      <c r="G18" s="17">
        <v>18</v>
      </c>
      <c r="H18" s="19">
        <f t="shared" si="2"/>
        <v>1620</v>
      </c>
      <c r="I18" s="17">
        <f>I17-F18</f>
        <v>290</v>
      </c>
      <c r="J18" s="17">
        <v>17.84</v>
      </c>
      <c r="K18" s="19">
        <f t="shared" si="4"/>
        <v>5173.6000000000004</v>
      </c>
    </row>
    <row r="19" spans="1:11" ht="15.75" thickBot="1">
      <c r="A19" s="16">
        <v>40796</v>
      </c>
      <c r="B19" s="17" t="s">
        <v>28</v>
      </c>
      <c r="C19" s="17"/>
      <c r="D19" s="17"/>
      <c r="E19" s="18"/>
      <c r="F19" s="17">
        <v>60</v>
      </c>
      <c r="G19" s="17">
        <v>18</v>
      </c>
      <c r="H19" s="19">
        <f t="shared" si="2"/>
        <v>1080</v>
      </c>
      <c r="I19" s="17">
        <f>I18-F19</f>
        <v>230</v>
      </c>
      <c r="J19" s="17">
        <v>17.84</v>
      </c>
      <c r="K19" s="19">
        <f t="shared" si="4"/>
        <v>4103.2</v>
      </c>
    </row>
    <row r="20" spans="1:11" ht="15.75" thickBot="1">
      <c r="A20" s="16">
        <v>40827</v>
      </c>
      <c r="B20" s="17" t="s">
        <v>29</v>
      </c>
      <c r="C20" s="17">
        <v>150</v>
      </c>
      <c r="D20" s="17">
        <v>18.5</v>
      </c>
      <c r="E20" s="18">
        <f t="shared" si="1"/>
        <v>2775</v>
      </c>
      <c r="F20" s="17"/>
      <c r="G20" s="17"/>
      <c r="H20" s="19"/>
      <c r="I20" s="17">
        <f>I19+C20</f>
        <v>380</v>
      </c>
      <c r="J20" s="46">
        <f>(K19+E20)/I20</f>
        <v>18.100526315789473</v>
      </c>
      <c r="K20" s="19">
        <f t="shared" si="4"/>
        <v>6878.2</v>
      </c>
    </row>
    <row r="21" spans="1:11" ht="15.75" thickBot="1">
      <c r="A21" s="16">
        <v>40837</v>
      </c>
      <c r="B21" s="17" t="s">
        <v>30</v>
      </c>
      <c r="C21" s="17">
        <v>80</v>
      </c>
      <c r="D21" s="17">
        <v>19</v>
      </c>
      <c r="E21" s="18">
        <f t="shared" si="1"/>
        <v>1520</v>
      </c>
      <c r="F21" s="17"/>
      <c r="G21" s="17"/>
      <c r="H21" s="19"/>
      <c r="I21" s="17">
        <f>I20+C21</f>
        <v>460</v>
      </c>
      <c r="J21" s="46">
        <f>(K20+E21)/I21</f>
        <v>18.256956521739131</v>
      </c>
      <c r="K21" s="19">
        <f t="shared" si="4"/>
        <v>8398.2000000000007</v>
      </c>
    </row>
    <row r="22" spans="1:11" ht="15.75" thickBot="1">
      <c r="A22" s="16">
        <v>40875</v>
      </c>
      <c r="B22" s="17" t="s">
        <v>31</v>
      </c>
      <c r="C22" s="17">
        <v>90</v>
      </c>
      <c r="D22" s="17">
        <v>19.2</v>
      </c>
      <c r="E22" s="18">
        <f t="shared" si="1"/>
        <v>1728</v>
      </c>
      <c r="F22" s="17"/>
      <c r="G22" s="17"/>
      <c r="H22" s="19"/>
      <c r="I22" s="17">
        <f>I21+C22</f>
        <v>550</v>
      </c>
      <c r="J22" s="46">
        <f>(K21+E22)/I22</f>
        <v>18.411272727272728</v>
      </c>
      <c r="K22" s="19">
        <f t="shared" si="4"/>
        <v>10126.200000000001</v>
      </c>
    </row>
    <row r="23" spans="1:11" ht="15.75" thickBot="1">
      <c r="A23" s="15">
        <v>40897</v>
      </c>
      <c r="B23" s="9" t="s">
        <v>32</v>
      </c>
      <c r="C23" s="9"/>
      <c r="D23" s="9"/>
      <c r="E23" s="10"/>
      <c r="F23" s="9">
        <v>40</v>
      </c>
      <c r="G23" s="9">
        <v>18.2</v>
      </c>
      <c r="H23" s="11">
        <f t="shared" si="2"/>
        <v>728</v>
      </c>
      <c r="I23" s="9">
        <f>I22-F23</f>
        <v>510</v>
      </c>
      <c r="J23" s="9">
        <v>18.41</v>
      </c>
      <c r="K23" s="11">
        <f t="shared" si="4"/>
        <v>9389.1</v>
      </c>
    </row>
    <row r="24" spans="1:11" ht="19.5" thickBot="1">
      <c r="A24" s="31" t="s">
        <v>33</v>
      </c>
      <c r="B24" s="30"/>
      <c r="C24" s="35">
        <f>I6+C9+C10+C13+C16+C20+C21+C22</f>
        <v>1390</v>
      </c>
      <c r="D24" s="33"/>
      <c r="E24" s="32">
        <f>K6+E9+E10+E13+E16+E20+E21+E22</f>
        <v>24773.5</v>
      </c>
      <c r="F24" s="35">
        <f>F7+F8+F11+F12+F14+F15+F17+F18+F19+F23</f>
        <v>880</v>
      </c>
      <c r="G24" s="33"/>
      <c r="H24" s="36">
        <f>H7+H8+H11+H12+H14+H15+H17+H18+H19+H23</f>
        <v>15391.7</v>
      </c>
      <c r="I24" s="35">
        <f>C24-F24</f>
        <v>510</v>
      </c>
      <c r="J24" s="43"/>
      <c r="K24" s="36">
        <f>E24-H24</f>
        <v>9381.7999999999993</v>
      </c>
    </row>
  </sheetData>
  <mergeCells count="13">
    <mergeCell ref="A3:B3"/>
    <mergeCell ref="C3:E3"/>
    <mergeCell ref="G3:K3"/>
    <mergeCell ref="A1:K1"/>
    <mergeCell ref="A2:B2"/>
    <mergeCell ref="C2:E2"/>
    <mergeCell ref="F2:H2"/>
    <mergeCell ref="I2:K2"/>
    <mergeCell ref="A4:A5"/>
    <mergeCell ref="B4:B5"/>
    <mergeCell ref="C4:E4"/>
    <mergeCell ref="F4:H4"/>
    <mergeCell ref="I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D24" sqref="D24"/>
    </sheetView>
  </sheetViews>
  <sheetFormatPr baseColWidth="10" defaultRowHeight="15"/>
  <cols>
    <col min="4" max="4" width="11.5703125" bestFit="1" customWidth="1"/>
  </cols>
  <sheetData>
    <row r="1" spans="1:11" ht="21.75" thickBo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5.75" thickBot="1">
      <c r="A2" s="59" t="s">
        <v>7</v>
      </c>
      <c r="B2" s="60"/>
      <c r="C2" s="60" t="s">
        <v>10</v>
      </c>
      <c r="D2" s="60"/>
      <c r="E2" s="60"/>
      <c r="F2" s="61" t="s">
        <v>6</v>
      </c>
      <c r="G2" s="52"/>
      <c r="H2" s="52"/>
      <c r="I2" s="52" t="s">
        <v>11</v>
      </c>
      <c r="J2" s="52"/>
      <c r="K2" s="53"/>
    </row>
    <row r="3" spans="1:11" ht="15.75" thickBot="1">
      <c r="A3" s="58" t="s">
        <v>8</v>
      </c>
      <c r="B3" s="54"/>
      <c r="C3" s="54" t="s">
        <v>12</v>
      </c>
      <c r="D3" s="54"/>
      <c r="E3" s="54"/>
      <c r="F3" s="12" t="s">
        <v>9</v>
      </c>
      <c r="G3" s="54" t="s">
        <v>13</v>
      </c>
      <c r="H3" s="54"/>
      <c r="I3" s="54"/>
      <c r="J3" s="54"/>
      <c r="K3" s="55"/>
    </row>
    <row r="4" spans="1:11" ht="15.75" thickBot="1">
      <c r="A4" s="56" t="s">
        <v>0</v>
      </c>
      <c r="B4" s="56" t="s">
        <v>1</v>
      </c>
      <c r="C4" s="58" t="s">
        <v>2</v>
      </c>
      <c r="D4" s="54"/>
      <c r="E4" s="55"/>
      <c r="F4" s="58" t="s">
        <v>3</v>
      </c>
      <c r="G4" s="54"/>
      <c r="H4" s="55"/>
      <c r="I4" s="58" t="s">
        <v>4</v>
      </c>
      <c r="J4" s="54"/>
      <c r="K4" s="55"/>
    </row>
    <row r="5" spans="1:11" ht="15.75" thickBot="1">
      <c r="A5" s="57"/>
      <c r="B5" s="57"/>
      <c r="C5" s="45" t="s">
        <v>5</v>
      </c>
      <c r="D5" s="45" t="s">
        <v>16</v>
      </c>
      <c r="E5" s="13" t="s">
        <v>15</v>
      </c>
      <c r="F5" s="45" t="s">
        <v>5</v>
      </c>
      <c r="G5" s="45" t="s">
        <v>16</v>
      </c>
      <c r="H5" s="14" t="s">
        <v>15</v>
      </c>
      <c r="I5" s="45" t="s">
        <v>5</v>
      </c>
      <c r="J5" s="45" t="s">
        <v>16</v>
      </c>
      <c r="K5" s="14" t="s">
        <v>15</v>
      </c>
    </row>
    <row r="6" spans="1:11" ht="15.75" thickBot="1">
      <c r="A6" s="15">
        <v>40544</v>
      </c>
      <c r="B6" s="9" t="s">
        <v>14</v>
      </c>
      <c r="C6" s="9"/>
      <c r="D6" s="9"/>
      <c r="E6" s="10"/>
      <c r="F6" s="9"/>
      <c r="G6" s="9"/>
      <c r="H6" s="11"/>
      <c r="I6" s="9">
        <v>500</v>
      </c>
      <c r="J6" s="9">
        <v>17</v>
      </c>
      <c r="K6" s="11">
        <f t="shared" ref="K6:K23" si="0">I6*J6</f>
        <v>8500</v>
      </c>
    </row>
    <row r="7" spans="1:11" ht="15.75" thickBot="1">
      <c r="A7" s="15">
        <v>40548</v>
      </c>
      <c r="B7" s="9" t="s">
        <v>17</v>
      </c>
      <c r="C7" s="9"/>
      <c r="D7" s="9"/>
      <c r="E7" s="10"/>
      <c r="F7" s="9">
        <v>50</v>
      </c>
      <c r="G7" s="9">
        <v>17.82</v>
      </c>
      <c r="H7" s="11">
        <f>F7*G7</f>
        <v>891</v>
      </c>
      <c r="I7" s="9"/>
      <c r="J7" s="9"/>
      <c r="K7" s="11"/>
    </row>
    <row r="8" spans="1:11" ht="15.75" thickBot="1">
      <c r="A8" s="15">
        <v>40560</v>
      </c>
      <c r="B8" s="1" t="s">
        <v>34</v>
      </c>
      <c r="C8" s="9"/>
      <c r="D8" s="9"/>
      <c r="E8" s="10"/>
      <c r="F8" s="9">
        <v>120</v>
      </c>
      <c r="G8" s="9">
        <v>17.82</v>
      </c>
      <c r="H8" s="11">
        <f>F8*G8</f>
        <v>2138.4</v>
      </c>
      <c r="I8" s="7"/>
      <c r="J8" s="9"/>
      <c r="K8" s="11"/>
    </row>
    <row r="9" spans="1:11" ht="15.75" thickBot="1">
      <c r="A9" s="16">
        <v>40582</v>
      </c>
      <c r="B9" s="17" t="s">
        <v>18</v>
      </c>
      <c r="C9" s="17">
        <v>75</v>
      </c>
      <c r="D9" s="17">
        <v>17.5</v>
      </c>
      <c r="E9" s="18">
        <f>C9*D9</f>
        <v>1312.5</v>
      </c>
      <c r="F9" s="7"/>
      <c r="G9" s="7"/>
      <c r="H9" s="3"/>
      <c r="I9" s="17"/>
      <c r="J9" s="9"/>
      <c r="K9" s="19"/>
    </row>
    <row r="10" spans="1:11" ht="15.75" thickBot="1">
      <c r="A10" s="16">
        <v>40620</v>
      </c>
      <c r="B10" s="17" t="s">
        <v>19</v>
      </c>
      <c r="C10" s="17">
        <v>80</v>
      </c>
      <c r="D10" s="17">
        <v>17.7</v>
      </c>
      <c r="E10" s="18">
        <f t="shared" ref="E10:E22" si="1">C10*D10</f>
        <v>1416</v>
      </c>
      <c r="F10" s="17"/>
      <c r="G10" s="17"/>
      <c r="H10" s="19"/>
      <c r="I10" s="17"/>
      <c r="J10" s="9"/>
      <c r="K10" s="19"/>
    </row>
    <row r="11" spans="1:11" ht="15.75" thickBot="1">
      <c r="A11" s="23">
        <v>40625</v>
      </c>
      <c r="B11" s="24" t="s">
        <v>20</v>
      </c>
      <c r="C11" s="24"/>
      <c r="D11" s="24"/>
      <c r="E11" s="25"/>
      <c r="F11" s="24">
        <v>50</v>
      </c>
      <c r="G11" s="9">
        <v>17.82</v>
      </c>
      <c r="H11" s="26">
        <f t="shared" ref="H11:H23" si="2">F11*G11</f>
        <v>891</v>
      </c>
      <c r="I11" s="24"/>
      <c r="J11" s="9"/>
      <c r="K11" s="19"/>
    </row>
    <row r="12" spans="1:11" ht="15.75" thickBot="1">
      <c r="A12" s="16">
        <v>40643</v>
      </c>
      <c r="B12" s="17" t="s">
        <v>21</v>
      </c>
      <c r="C12" s="17"/>
      <c r="D12" s="17"/>
      <c r="E12" s="18"/>
      <c r="F12" s="17">
        <v>40</v>
      </c>
      <c r="G12" s="9">
        <v>17.82</v>
      </c>
      <c r="H12" s="19">
        <f t="shared" si="2"/>
        <v>712.8</v>
      </c>
      <c r="I12" s="17"/>
      <c r="J12" s="9"/>
      <c r="K12" s="19"/>
    </row>
    <row r="13" spans="1:11" ht="15.75" thickBot="1">
      <c r="A13" s="16">
        <v>40666</v>
      </c>
      <c r="B13" s="17" t="s">
        <v>22</v>
      </c>
      <c r="C13" s="17">
        <v>155</v>
      </c>
      <c r="D13" s="17">
        <v>18</v>
      </c>
      <c r="E13" s="18">
        <f t="shared" si="1"/>
        <v>2790</v>
      </c>
      <c r="F13" s="17"/>
      <c r="G13" s="17"/>
      <c r="H13" s="19"/>
      <c r="I13" s="17"/>
      <c r="J13" s="9"/>
      <c r="K13" s="19"/>
    </row>
    <row r="14" spans="1:11" ht="15.75" thickBot="1">
      <c r="A14" s="16">
        <v>40678</v>
      </c>
      <c r="B14" s="17" t="s">
        <v>23</v>
      </c>
      <c r="C14" s="17"/>
      <c r="D14" s="17"/>
      <c r="E14" s="18"/>
      <c r="F14" s="17">
        <v>200</v>
      </c>
      <c r="G14" s="9">
        <v>17.82</v>
      </c>
      <c r="H14" s="19">
        <f t="shared" si="2"/>
        <v>3564</v>
      </c>
      <c r="I14" s="17"/>
      <c r="J14" s="9"/>
      <c r="K14" s="19"/>
    </row>
    <row r="15" spans="1:11" ht="15.75" thickBot="1">
      <c r="A15" s="16">
        <v>40709</v>
      </c>
      <c r="B15" s="17" t="s">
        <v>24</v>
      </c>
      <c r="C15" s="17"/>
      <c r="D15" s="17"/>
      <c r="E15" s="18"/>
      <c r="F15" s="17">
        <v>130</v>
      </c>
      <c r="G15" s="9">
        <v>17.82</v>
      </c>
      <c r="H15" s="19">
        <f t="shared" si="2"/>
        <v>2316.6</v>
      </c>
      <c r="I15" s="17"/>
      <c r="J15" s="9"/>
      <c r="K15" s="19"/>
    </row>
    <row r="16" spans="1:11" ht="15.75" thickBot="1">
      <c r="A16" s="23">
        <v>40713</v>
      </c>
      <c r="B16" s="24" t="s">
        <v>25</v>
      </c>
      <c r="C16" s="24">
        <v>260</v>
      </c>
      <c r="D16" s="24">
        <v>18.2</v>
      </c>
      <c r="E16" s="25">
        <f t="shared" si="1"/>
        <v>4732</v>
      </c>
      <c r="F16" s="24"/>
      <c r="G16" s="24"/>
      <c r="H16" s="26"/>
      <c r="I16" s="24"/>
      <c r="J16" s="9"/>
      <c r="K16" s="19"/>
    </row>
    <row r="17" spans="1:11" ht="15.75" thickBot="1">
      <c r="A17" s="16">
        <v>40727</v>
      </c>
      <c r="B17" s="17" t="s">
        <v>26</v>
      </c>
      <c r="C17" s="17"/>
      <c r="D17" s="17"/>
      <c r="E17" s="18"/>
      <c r="F17" s="17">
        <v>100</v>
      </c>
      <c r="G17" s="9">
        <v>17.82</v>
      </c>
      <c r="H17" s="19">
        <f t="shared" si="2"/>
        <v>1782</v>
      </c>
      <c r="I17" s="17"/>
      <c r="J17" s="9"/>
      <c r="K17" s="19"/>
    </row>
    <row r="18" spans="1:11" ht="15.75" thickBot="1">
      <c r="A18" s="16">
        <v>40771</v>
      </c>
      <c r="B18" s="17" t="s">
        <v>27</v>
      </c>
      <c r="C18" s="17"/>
      <c r="D18" s="17"/>
      <c r="E18" s="18"/>
      <c r="F18" s="17">
        <v>90</v>
      </c>
      <c r="G18" s="9">
        <v>17.82</v>
      </c>
      <c r="H18" s="19">
        <f t="shared" si="2"/>
        <v>1603.8</v>
      </c>
      <c r="I18" s="17"/>
      <c r="J18" s="9"/>
      <c r="K18" s="19"/>
    </row>
    <row r="19" spans="1:11" ht="15.75" thickBot="1">
      <c r="A19" s="16">
        <v>40796</v>
      </c>
      <c r="B19" s="17" t="s">
        <v>28</v>
      </c>
      <c r="C19" s="17"/>
      <c r="D19" s="17"/>
      <c r="E19" s="18"/>
      <c r="F19" s="17">
        <v>60</v>
      </c>
      <c r="G19" s="9">
        <v>17.82</v>
      </c>
      <c r="H19" s="19">
        <f t="shared" si="2"/>
        <v>1069.2</v>
      </c>
      <c r="I19" s="17"/>
      <c r="J19" s="9"/>
      <c r="K19" s="19"/>
    </row>
    <row r="20" spans="1:11" ht="15.75" thickBot="1">
      <c r="A20" s="16">
        <v>40827</v>
      </c>
      <c r="B20" s="17" t="s">
        <v>29</v>
      </c>
      <c r="C20" s="17">
        <v>150</v>
      </c>
      <c r="D20" s="17">
        <v>18.5</v>
      </c>
      <c r="E20" s="18">
        <f t="shared" si="1"/>
        <v>2775</v>
      </c>
      <c r="F20" s="17"/>
      <c r="G20" s="17"/>
      <c r="H20" s="19"/>
      <c r="I20" s="17"/>
      <c r="J20" s="9"/>
      <c r="K20" s="19"/>
    </row>
    <row r="21" spans="1:11" ht="15.75" thickBot="1">
      <c r="A21" s="16">
        <v>40837</v>
      </c>
      <c r="B21" s="17" t="s">
        <v>30</v>
      </c>
      <c r="C21" s="17">
        <v>80</v>
      </c>
      <c r="D21" s="17">
        <v>19</v>
      </c>
      <c r="E21" s="18">
        <f t="shared" si="1"/>
        <v>1520</v>
      </c>
      <c r="F21" s="17"/>
      <c r="G21" s="17"/>
      <c r="H21" s="19"/>
      <c r="I21" s="17"/>
      <c r="J21" s="9"/>
      <c r="K21" s="19"/>
    </row>
    <row r="22" spans="1:11" ht="15.75" thickBot="1">
      <c r="A22" s="16">
        <v>40875</v>
      </c>
      <c r="B22" s="17" t="s">
        <v>31</v>
      </c>
      <c r="C22" s="17">
        <v>90</v>
      </c>
      <c r="D22" s="17">
        <v>19.2</v>
      </c>
      <c r="E22" s="18">
        <f t="shared" si="1"/>
        <v>1728</v>
      </c>
      <c r="F22" s="17"/>
      <c r="G22" s="17"/>
      <c r="H22" s="19"/>
      <c r="I22" s="17"/>
      <c r="J22" s="9"/>
      <c r="K22" s="19"/>
    </row>
    <row r="23" spans="1:11" ht="15.75" thickBot="1">
      <c r="A23" s="15">
        <v>40897</v>
      </c>
      <c r="B23" s="9" t="s">
        <v>32</v>
      </c>
      <c r="C23" s="9"/>
      <c r="D23" s="9"/>
      <c r="E23" s="10"/>
      <c r="F23" s="9">
        <v>40</v>
      </c>
      <c r="G23" s="9">
        <v>17.82</v>
      </c>
      <c r="H23" s="11">
        <f t="shared" si="2"/>
        <v>712.8</v>
      </c>
      <c r="I23" s="9"/>
      <c r="J23" s="9"/>
      <c r="K23" s="11"/>
    </row>
    <row r="24" spans="1:11" ht="19.5" thickBot="1">
      <c r="A24" s="31" t="s">
        <v>33</v>
      </c>
      <c r="B24" s="30"/>
      <c r="C24" s="35">
        <f>I6+C9+C10+C13+C16+C20+C21+C22</f>
        <v>1390</v>
      </c>
      <c r="D24" s="48">
        <f>E24/C24</f>
        <v>17.822661870503598</v>
      </c>
      <c r="E24" s="32">
        <f>E9+E10+E13+E16+E20+E21+E22+K6</f>
        <v>24773.5</v>
      </c>
      <c r="F24" s="35">
        <f>F7+F8+F11+F12+F14+F15+F17+F18+F19+F23</f>
        <v>880</v>
      </c>
      <c r="G24" s="43">
        <v>17.82</v>
      </c>
      <c r="H24" s="35">
        <f>F24*G24</f>
        <v>15681.6</v>
      </c>
      <c r="I24" s="35">
        <f>C24-F24</f>
        <v>510</v>
      </c>
      <c r="J24" s="9">
        <v>17.82</v>
      </c>
      <c r="K24" s="36">
        <f>I24*J24</f>
        <v>9088.2000000000007</v>
      </c>
    </row>
  </sheetData>
  <mergeCells count="13">
    <mergeCell ref="A3:B3"/>
    <mergeCell ref="C3:E3"/>
    <mergeCell ref="G3:K3"/>
    <mergeCell ref="A4:A5"/>
    <mergeCell ref="B4:B5"/>
    <mergeCell ref="C4:E4"/>
    <mergeCell ref="F4:H4"/>
    <mergeCell ref="I4:K4"/>
    <mergeCell ref="A1:K1"/>
    <mergeCell ref="A2:B2"/>
    <mergeCell ref="C2:E2"/>
    <mergeCell ref="F2:H2"/>
    <mergeCell ref="I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fifo</vt:lpstr>
      <vt:lpstr>cumpce</vt:lpstr>
      <vt:lpstr>cumpfp</vt:lpstr>
    </vt:vector>
  </TitlesOfParts>
  <Company>Education Nationale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Jacques Prévert</dc:creator>
  <cp:lastModifiedBy>Lycée Jacques Prévert</cp:lastModifiedBy>
  <cp:lastPrinted>2011-03-31T11:47:44Z</cp:lastPrinted>
  <dcterms:created xsi:type="dcterms:W3CDTF">2011-03-30T07:08:02Z</dcterms:created>
  <dcterms:modified xsi:type="dcterms:W3CDTF">2011-04-04T09:29:50Z</dcterms:modified>
</cp:coreProperties>
</file>